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mdusa.sharepoint.com/sites/BMDManufacturing/FileShare/01 INICIO/12 Sales Tools/"/>
    </mc:Choice>
  </mc:AlternateContent>
  <xr:revisionPtr revIDLastSave="1467" documentId="8_{36B96867-5551-46A1-82CD-D33ED417EB3F}" xr6:coauthVersionLast="47" xr6:coauthVersionMax="47" xr10:uidLastSave="{08842170-6E78-4832-BE8A-68367CA3D9A9}"/>
  <bookViews>
    <workbookView xWindow="28680" yWindow="-120" windowWidth="29040" windowHeight="15720" activeTab="1" xr2:uid="{2A7AF154-FD0B-46EC-A35B-A29AA9CE5812}"/>
  </bookViews>
  <sheets>
    <sheet name="INICIO Steel" sheetId="2" r:id="rId1"/>
    <sheet name="INICIO Aluminum" sheetId="1" r:id="rId2"/>
    <sheet name="Aluminum Displays in Galt " sheetId="3" r:id="rId3"/>
    <sheet name="Aluminum Displays in Elk Grove" sheetId="4" r:id="rId4"/>
    <sheet name="Sheet1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F2" i="5" s="1"/>
  <c r="E11" i="4"/>
  <c r="F11" i="4" s="1"/>
  <c r="E10" i="4"/>
  <c r="F10" i="4" s="1"/>
  <c r="E9" i="4"/>
  <c r="F9" i="4" s="1"/>
  <c r="E8" i="4"/>
  <c r="F8" i="4" s="1"/>
  <c r="E7" i="4"/>
  <c r="F7" i="4" s="1"/>
  <c r="F3" i="4"/>
  <c r="E6" i="4"/>
  <c r="F6" i="4" s="1"/>
  <c r="E5" i="4"/>
  <c r="F5" i="4" s="1"/>
  <c r="E4" i="4"/>
  <c r="F4" i="4" s="1"/>
  <c r="E3" i="4"/>
  <c r="E2" i="4"/>
  <c r="F2" i="4" s="1"/>
  <c r="E3" i="3"/>
  <c r="E4" i="3"/>
  <c r="E5" i="3"/>
  <c r="E6" i="3"/>
  <c r="E7" i="3"/>
  <c r="E8" i="3"/>
  <c r="E9" i="3"/>
  <c r="E10" i="3"/>
  <c r="E11" i="3"/>
  <c r="E12" i="3"/>
  <c r="E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<sst xmlns="http://schemas.openxmlformats.org/spreadsheetml/2006/main" count="440" uniqueCount="231">
  <si>
    <t>Picture</t>
  </si>
  <si>
    <t>NetSuite SKU</t>
  </si>
  <si>
    <t>List Price/Dealer Price/Base Price (cost + 10%)</t>
  </si>
  <si>
    <t>Description</t>
  </si>
  <si>
    <t xml:space="preserve">Qty. Included free in dealer kits </t>
  </si>
  <si>
    <t xml:space="preserve">Inventory Status </t>
  </si>
  <si>
    <t>Non-Inventory Qty</t>
  </si>
  <si>
    <t>Location</t>
  </si>
  <si>
    <t>Overstock Location/Qty</t>
  </si>
  <si>
    <t xml:space="preserve">Min. Qty </t>
  </si>
  <si>
    <t xml:space="preserve">Min. Reorder Qty. </t>
  </si>
  <si>
    <t>IS-Corner EST-SDL Flat-Flat-7016</t>
  </si>
  <si>
    <t>In-swing door corner sample- 16"X20"
ESG 6 Cool-Lite Xtreme 61/29 11/16/ESG 6
SDL - flat (ext)/ flat (int) 20 mm
Glazing bead: Triangle - FV1530S-00
Color: RAL 7016 Textured</t>
  </si>
  <si>
    <t xml:space="preserve">In Inventory </t>
  </si>
  <si>
    <t>IS-Corner EST-SDL Flat-T-Shape-9005</t>
  </si>
  <si>
    <t>Fixed corner sample- 16"X20"
ESG 6 Cool-Lite Xtreme 61/29 11/16/ESG 6
SDL - flat (ext)/ t-bar (int) 20 mm
Glazing bead: L-shape - FV1535E-02
Color: RAL 9005 textured</t>
  </si>
  <si>
    <t>IS-Corner EST-SDL Triangle-Triangle-9004</t>
  </si>
  <si>
    <t>Casement window (outswing) sample- 16"X20"
ESG 6 Cool-Lite Xtreme 61/29 11/16/ESG 6
SDL - flat (ext)/ triangle (int) 20 mm
Glazing bead: Square - FV1535R-00
Color: RAL 9004 smooth</t>
  </si>
  <si>
    <t>IS-Corner-One Light-7021</t>
  </si>
  <si>
    <t>Lift&amp;Slide corner sample- 22-3/4"X20"
ESG 6 Cool-Lite Xtreme 61/29 11/16/ESG 6
One Light
Glazing bead: L-shape - 15x30x3
Color: RAL 7021 Textured</t>
  </si>
  <si>
    <t>Glass Sample: INICIO- Low E3 - 4CLX 61-29/16/4 12"x12"</t>
  </si>
  <si>
    <t>Glass Sample: INICIO Low E3 - 4CLX 61-29/16/4 12"x12"</t>
  </si>
  <si>
    <t xml:space="preserve">Non-Inventory </t>
  </si>
  <si>
    <t>LR-07-1A</t>
  </si>
  <si>
    <t>Overstock location: 10-03-03 qty: 40</t>
  </si>
  <si>
    <t>Glass Sample: INICIO - Low E3 - 4CLX 70-33/16/4 12"x12"</t>
  </si>
  <si>
    <t>Glass Sample: INICIO Low E2 - 4CLX 70-33/16/4 12"x12"</t>
  </si>
  <si>
    <t>LR-06-1A</t>
  </si>
  <si>
    <t>Glass Sample: INICIO - Low E3 Triple Glazed - 4CLX 70-33/16/4/16/4 12"x12"</t>
  </si>
  <si>
    <t>Glass Sample: INICIO Low E3 Triple Glazed - 4CLX 70-33/16/4/16/4 12"x12"</t>
  </si>
  <si>
    <t>LR-05-1A</t>
  </si>
  <si>
    <t>Overstock location: 10-03-02 qty: 11</t>
  </si>
  <si>
    <t>Glass Sample: INICIO – Low E2 - 6 mm SGG COOL-LITE SKN 183/12/6mm SGG PLANICLEAR - 8”x12”</t>
  </si>
  <si>
    <t>Glass Sample: INICIO – Low E3 – 6mm SGG COOL-LITE EXTREME 70-33 II/12/6mm K Glass N 8”x12”</t>
  </si>
  <si>
    <t>-	Glass Sample: INICIO – Low E3 – 6mm SGG COOL-LITE EXTREME 70-33 II/12/6mm K Glass N - 8”x12” – Low E on Surface 4</t>
  </si>
  <si>
    <t>Glass Sample: INICIO – Low E3 – 6mm COOL-LITE ST Bright Silver /12/6mm SGG COOL-LITE EXTEME 61-29 - 8”x12”</t>
  </si>
  <si>
    <t>-	Glass Sample: INICIO – Low E3 – 6mm COOL-LITE ST Bright Silver /12/6mm SGG COOL-LITE EXTEME 61-29 - 8”x12”</t>
  </si>
  <si>
    <t>-	Glass Sample: INICIO – Low E3 – 6mm COOL-LITE ST Bright Silver /12/6mm SGG COOL-LITE EXTEME 70-33 - 8”x12”</t>
  </si>
  <si>
    <t>Glass Sample: INICIO – Low E3 – 6mm SGG COOL-LITE EXTREME /14/ 6MM SGG PLANICLEAR/16/6mm K GLASS N - 8” X 12” – Triple Glazed</t>
  </si>
  <si>
    <t>-	Glass Sample: INICIO – Low E3 – 6mm SGG COOL-LITE EXTREME /14/ 6MM SGG PLANICLEAR/16/6mm K GLASS N - 8” X 12” – Triple Glazed</t>
  </si>
  <si>
    <t xml:space="preserve">Glass Sample: INICIO – Low E3 – 6mm COOL-LITE ST Bright Silver /14/ 6mm SGG PLANICLEAR/16/6MM SGG COOL-LITE XTREME 70-30 – 8” X 12” – Triple Glazed </t>
  </si>
  <si>
    <t>-	Glass Sample: INICIO – Low E3 – 6mm COOL-LITE ST Bright Silver /14/ 6mm SGG PLANICLEAR/16/6MM SGG COOL-LITE XTREME 70-30 – 8” X 12” – Triple Glazed</t>
  </si>
  <si>
    <t>IS-Large Finish Ring</t>
  </si>
  <si>
    <t>LR-01-2C</t>
  </si>
  <si>
    <t>Emtek Finish Sample Ring</t>
  </si>
  <si>
    <t>Full set of Emtek hardware finishes for both INICO and Glenview</t>
  </si>
  <si>
    <t>1 set</t>
  </si>
  <si>
    <t xml:space="preserve">non-inventroy </t>
  </si>
  <si>
    <t>See aluminum sheet</t>
  </si>
  <si>
    <t xml:space="preserve">IS-Sample 6" Nail Fin </t>
  </si>
  <si>
    <t>6" mountaing nail fin-silver</t>
  </si>
  <si>
    <t>LR-02-1D</t>
  </si>
  <si>
    <t>IS-Sample Anchor</t>
  </si>
  <si>
    <t>Aluminum anchor/install bracket</t>
  </si>
  <si>
    <t>IS-Material Ring</t>
  </si>
  <si>
    <t xml:space="preserve">Sample ring that includes 2" x 3.5" bronze, dark patina, no patina, light bronze, corten, stainless, and galvanized steel </t>
  </si>
  <si>
    <t>IS-Sample Hydro Sill</t>
  </si>
  <si>
    <t>IS-Sample Corten 6"</t>
  </si>
  <si>
    <t>6" cut section of Corten Steel</t>
  </si>
  <si>
    <t>LR-02-1C</t>
  </si>
  <si>
    <t>IS-Sample Bronze 6"</t>
  </si>
  <si>
    <t>6" cut section of Bronze Steel</t>
  </si>
  <si>
    <t>IS-Sample Dark Bronze 6"</t>
  </si>
  <si>
    <t>6" cut section Dark Bronze Steel</t>
  </si>
  <si>
    <t>IS-Sample Galvanized 6"</t>
  </si>
  <si>
    <t>6" cut section of Galvanized Steel</t>
  </si>
  <si>
    <t>IS-Sample Medium Bronze 6"</t>
  </si>
  <si>
    <t>6" cut section Medium Bronze Steel</t>
  </si>
  <si>
    <t>IS-Sample Stainless 6"</t>
  </si>
  <si>
    <t>6" cut section Stainless Steel Steel</t>
  </si>
  <si>
    <t>IS-Sample Flat 3/4" SDL</t>
  </si>
  <si>
    <t xml:space="preserve">Steel 3/4" Flat Bar SDL </t>
  </si>
  <si>
    <t>LR-02-2D</t>
  </si>
  <si>
    <t>IS-Sample Angled 3/4" SDL</t>
  </si>
  <si>
    <t>Steel 3/4" Angled Triangle SDL</t>
  </si>
  <si>
    <t>IS-Sample 1" L Bead</t>
  </si>
  <si>
    <t xml:space="preserve">Steel 1" L-Shaped Glazing Bead </t>
  </si>
  <si>
    <t>IS-Sample 1-1/4" Square Bead</t>
  </si>
  <si>
    <t xml:space="preserve">Steel 1 1/4" Square Glazing Bead </t>
  </si>
  <si>
    <t>IS-Sample 1-1/4" Triangle Bead</t>
  </si>
  <si>
    <t xml:space="preserve">Steel 1 1/4" Triangle Glazing Bead </t>
  </si>
  <si>
    <t>IS-Sample 1-1/4" L Bead</t>
  </si>
  <si>
    <t xml:space="preserve">Steel 1 1/4" L-Shaped Glazing Bead </t>
  </si>
  <si>
    <t>IS-NFRC Brochure 11x17 4-Page</t>
  </si>
  <si>
    <t>$1.60 per</t>
  </si>
  <si>
    <t xml:space="preserve">IS-NFRC Brochure 11x17 4-Page </t>
  </si>
  <si>
    <t>Lit Room</t>
  </si>
  <si>
    <t> </t>
  </si>
  <si>
    <t>IS-Brochure V01</t>
  </si>
  <si>
    <t>1.60 per</t>
  </si>
  <si>
    <t xml:space="preserve">INICIO Steel 4-page brochure </t>
  </si>
  <si>
    <t>*not in NS*</t>
  </si>
  <si>
    <t xml:space="preserve">These are for interal use only- they can be ordered through the literature request form. These are designed for the sales tema to have and use as a leave behind at dealer meetings to include any paperwork and your business card as well. </t>
  </si>
  <si>
    <t>See Aluminum spead sheet</t>
  </si>
  <si>
    <t>BMD Family of Brands</t>
  </si>
  <si>
    <t>IA-Corner Direct Glaze- 9006 V2</t>
  </si>
  <si>
    <t>Aluminum direct glaze corner- 15-3/4" x 15-3/4" Color: RAL 9006 Matte Version 2</t>
  </si>
  <si>
    <t>IA-Corner Casement Corner- 9005 V2</t>
  </si>
  <si>
    <t>Aluminum casement corner- 15" x 15" Color: RAL 9005 Matte Version 2</t>
  </si>
  <si>
    <t>IA-Corner Lift &amp; Slide</t>
  </si>
  <si>
    <t>IA-Corner Lift &amp; Slide (will be updated once we have more info)</t>
  </si>
  <si>
    <t>IA-Corner Multi-Slide Corner</t>
  </si>
  <si>
    <t xml:space="preserve">Aluminum multi-slide corner cut- 20-5/8" : Glass- 4/16/4: 9005 Smooth Finish 2604 + seaside </t>
  </si>
  <si>
    <t xml:space="preserve"> IA-Finish Chip 9005 Smooth,</t>
  </si>
  <si>
    <r>
      <rPr>
        <sz val="11"/>
        <color rgb="FF000000"/>
        <rFont val="Aptos Narrow"/>
        <family val="2"/>
        <scheme val="minor"/>
      </rPr>
      <t>Set of 5 Aluminum RAL ____ (smooth or textured) finish chips to giveaway</t>
    </r>
    <r>
      <rPr>
        <b/>
        <sz val="11"/>
        <color rgb="FF000000"/>
        <rFont val="Aptos Narrow"/>
        <family val="2"/>
        <scheme val="minor"/>
      </rPr>
      <t xml:space="preserve"> (this description should be used for each of the finishes with the correct code inputted in the blank space with smooth or textured)</t>
    </r>
  </si>
  <si>
    <t xml:space="preserve">1 of each set </t>
  </si>
  <si>
    <t>LR-02-2C</t>
  </si>
  <si>
    <t xml:space="preserve">NO reorder </t>
  </si>
  <si>
    <t>IA-Finish Chip 7043 smooth</t>
  </si>
  <si>
    <r>
      <t>Set of 5 Aluminum RAL ____ (smooth or textured) finish chips to giveaway</t>
    </r>
    <r>
      <rPr>
        <b/>
        <sz val="11"/>
        <color rgb="FF000000"/>
        <rFont val="Aptos Narrow"/>
        <family val="2"/>
        <scheme val="minor"/>
      </rPr>
      <t xml:space="preserve"> (this description should be used for each of the finishes with the correct code inputted in the blank space with smooth or textured)</t>
    </r>
  </si>
  <si>
    <t xml:space="preserve">2 of each set </t>
  </si>
  <si>
    <t>IA-Finish Chip 9016 smooth</t>
  </si>
  <si>
    <t xml:space="preserve">3 of each set </t>
  </si>
  <si>
    <t>IA-Finish Chip 9006 Smooth</t>
  </si>
  <si>
    <t xml:space="preserve">4 of each set </t>
  </si>
  <si>
    <t>IA-Finish Chip 8019 smooth</t>
  </si>
  <si>
    <t xml:space="preserve">5 of each set </t>
  </si>
  <si>
    <t>IA-Finish Chip 9005 Textured</t>
  </si>
  <si>
    <t xml:space="preserve"> IA-Finish Extrusion Rings</t>
  </si>
  <si>
    <t>INICIO Aluminum Finish Chip Ring- all 6 finishes</t>
  </si>
  <si>
    <t>IA-Finish Boards</t>
  </si>
  <si>
    <t>INICIO Aluminum Finish Boards</t>
  </si>
  <si>
    <r>
      <rPr>
        <sz val="11"/>
        <color rgb="FF000000"/>
        <rFont val="Aptos Narrow"/>
        <family val="2"/>
        <scheme val="minor"/>
      </rPr>
      <t>IA-Sample Pushout Wedge Pin- Black +</t>
    </r>
    <r>
      <rPr>
        <b/>
        <sz val="11"/>
        <color rgb="FF000000"/>
        <rFont val="Aptos Narrow"/>
        <family val="2"/>
        <scheme val="minor"/>
      </rPr>
      <t xml:space="preserve"> IA-Sample Pushout Wedge Pin Left </t>
    </r>
  </si>
  <si>
    <t>IA-Sample Pushout Wedge Pin- Black: lock for push-out window; IA-Sample Pushout Wedge Pin-Black Left handed: lock for push out window</t>
  </si>
  <si>
    <t>LR-01-2B</t>
  </si>
  <si>
    <t>IA-Sample L&amp;S Pullbar- Black</t>
  </si>
  <si>
    <t>LR-01-2D</t>
  </si>
  <si>
    <t>IA-Sample L&amp;S Handle- Black</t>
  </si>
  <si>
    <t>IA-Sample Crank-Out Casement Lock</t>
  </si>
  <si>
    <t>Crank-Out Casement LockVESTA-Z COVER &amp; HANDLE METAL A - BRUSHED NICKEL</t>
  </si>
  <si>
    <t>IA-Sample Crank-Out Casement Handle</t>
  </si>
  <si>
    <t>Crank-Out Casement Handle- Vesta MP Casement Lock Handle - SATIN NICKEL</t>
  </si>
  <si>
    <t>IA-Sample SDL Bar- K415188X</t>
  </si>
  <si>
    <t xml:space="preserve">	6" SAMPLE SDL BAR / K415188X
RAL 9005
AAMA2604</t>
  </si>
  <si>
    <t>IA-Sample SDL Bar- K430930X</t>
  </si>
  <si>
    <t xml:space="preserve">	6" SAMPLE SDL BAR / K430930X
RAL 9005
AAMA2604</t>
  </si>
  <si>
    <t>IA-Sample SDL Bar- K440632X</t>
  </si>
  <si>
    <t>6" SAMPLE SDL BAR / K440632X
RAL 9005
AAMA2604</t>
  </si>
  <si>
    <t>IA-Sample SDL Bar- K440252X</t>
  </si>
  <si>
    <t xml:space="preserve">	6" SAMPLE SDL BAR / K440252X
RAL 9005
AAMA2604</t>
  </si>
  <si>
    <t>IA-Sample SDL Bar- K440629X</t>
  </si>
  <si>
    <t xml:space="preserve">	6" SAMPLE SDL BAR / K440629X
RAL 9005
AAMA2604</t>
  </si>
  <si>
    <t>IA-Sample SDL Bar- K440630X</t>
  </si>
  <si>
    <t xml:space="preserve">	6" SAMPLE SDL BAR / K440630X
RAL 9005
AAMA2604</t>
  </si>
  <si>
    <t>IA-Sample SDL Bar- K440631X</t>
  </si>
  <si>
    <t xml:space="preserve">	6" SAMPLE SDL BAR / K440631X
RAL 9005
AAMA2604</t>
  </si>
  <si>
    <t>Overstock location: 10-03-03 qty: 11</t>
  </si>
  <si>
    <t>Glass Sample: INICIO Low E3 - 4CLX 70-33/16/4 12"x12"</t>
  </si>
  <si>
    <t>Overstock location: 10-03-02 qty: 22</t>
  </si>
  <si>
    <t>IA-Sample Multi-Slide Carriage System</t>
  </si>
  <si>
    <t>INICIO Aluminum stainless steel multi-slide carriage system- 13-1/2" L x 2" W</t>
  </si>
  <si>
    <t xml:space="preserve">Inventory </t>
  </si>
  <si>
    <t>IA-NFRC Brochure 2507</t>
  </si>
  <si>
    <t>$4 each</t>
  </si>
  <si>
    <t>4-Page Aluminum Windows + Doors Performance information</t>
  </si>
  <si>
    <t>IA-Brochure</t>
  </si>
  <si>
    <t xml:space="preserve">8-page aluminum brochure </t>
  </si>
  <si>
    <t>*not in NS* Request pending</t>
  </si>
  <si>
    <t>IA-Sell Sheet V01</t>
  </si>
  <si>
    <t>Aluminum Sell Sheet</t>
  </si>
  <si>
    <t>BMD Family of Brand Brochure</t>
  </si>
  <si>
    <t>IA-Multi Slide Sell Sheet V01</t>
  </si>
  <si>
    <t>Multi-Slide Sell Sheet</t>
  </si>
  <si>
    <t>IA-Corner Direct Glaze- 9006 V1</t>
  </si>
  <si>
    <t>Aluminum direct glaze corner- 15-3/4" x 15-3/4" Color: RAL 9006 Matte Version 1</t>
  </si>
  <si>
    <t>IA-Corner Casement Corner- 9005 V1</t>
  </si>
  <si>
    <t>Aluminum casement corner- 15" x 15" Color: RAL 9005 Matte Version 1</t>
  </si>
  <si>
    <t>IA-Corner Swing Door</t>
  </si>
  <si>
    <t xml:space="preserve"> IA-Anodized Finish Extrusion Rings</t>
  </si>
  <si>
    <t xml:space="preserve"> IA-Giveaway Finish Extrusions</t>
  </si>
  <si>
    <t xml:space="preserve"> IA-Giveaway Anodized Finish Extrusions</t>
  </si>
  <si>
    <t>NetSuite Item Name</t>
  </si>
  <si>
    <t xml:space="preserve">INICIO Aluminum Quick-Ship  Dealer Displays Available </t>
  </si>
  <si>
    <t>Qty in Galt</t>
  </si>
  <si>
    <t>Aluminum Description</t>
  </si>
  <si>
    <t>Estimated Dealer Cost (50% discount)</t>
  </si>
  <si>
    <t>Estimated Dealer Cost (without discount)</t>
  </si>
  <si>
    <t>Qty/Location</t>
  </si>
  <si>
    <t>IA-Window Displays 2403</t>
  </si>
  <si>
    <t>Crankout Awning 29" x 35-1/2" - SDL 1w2h</t>
  </si>
  <si>
    <t xml:space="preserve">Glass: CLX 61-29, Finish: Silver
</t>
  </si>
  <si>
    <t>(11) 04-01-2</t>
  </si>
  <si>
    <t>Direct Glaze 29" x 35-1/2" — Thicker Framed (based on crankout)</t>
  </si>
  <si>
    <t xml:space="preserve">Glass: CLX 61-29, Finish: Black
</t>
  </si>
  <si>
    <t>(13) 04-02-2</t>
  </si>
  <si>
    <t>RH Hinge Door 35" x 119-1/2"</t>
  </si>
  <si>
    <t>*purchase handle separately*</t>
  </si>
  <si>
    <t>(2) 05-02-02</t>
  </si>
  <si>
    <t>(3) 05-03-02</t>
  </si>
  <si>
    <t>(2) 05-04-02</t>
  </si>
  <si>
    <t>RH Hinge Door 35" x 96"</t>
  </si>
  <si>
    <t>(5) 05-06-02</t>
  </si>
  <si>
    <t>Pushout Casement 29" x 47-1/2"</t>
  </si>
  <si>
    <t>(3) 04-04-2</t>
  </si>
  <si>
    <t>3 combo units 35" x 119-1/2" (DG, CMT, &amp; AWN in one)</t>
  </si>
  <si>
    <t>DG, casement and awning in one</t>
  </si>
  <si>
    <t>(7) 05-05-02</t>
  </si>
  <si>
    <t>(3) 05-05-03</t>
  </si>
  <si>
    <t>LH Hinge Door 36" x 96"</t>
  </si>
  <si>
    <t>(2) 08-09-02</t>
  </si>
  <si>
    <t>RH Hinge Door 36" x 96"</t>
  </si>
  <si>
    <t>(1) 08-09-02</t>
  </si>
  <si>
    <t xml:space="preserve">Direct Glazed 47" x 59"
</t>
  </si>
  <si>
    <t>Glass: CLX 70-33, Finish: Black</t>
  </si>
  <si>
    <t>(2) 08-08-02</t>
  </si>
  <si>
    <t xml:space="preserve">Crankout Awning 59" x 24"
</t>
  </si>
  <si>
    <t xml:space="preserve">Glass: CLX 61-29, Finish: Black </t>
  </si>
  <si>
    <t xml:space="preserve">RH Hinged Door 37 3/4 x 82 3/8"
</t>
  </si>
  <si>
    <t>(1) 08-08-02</t>
  </si>
  <si>
    <t>Qty in EGV</t>
  </si>
  <si>
    <t xml:space="preserve"> Description</t>
  </si>
  <si>
    <t>Crankout Crank Black/Black Handle  35-15/16" x 45-3/16"</t>
  </si>
  <si>
    <t>LH &amp; RH Casements, Glass: CLX 61-29, Finish: Black Textured Glazing Bead: Square Frame: 3 1/16" w/ Screen</t>
  </si>
  <si>
    <t>1/Elk Grove</t>
  </si>
  <si>
    <t>Crankout Crank Black/Black Handle  32-3/16" x 23-3/16"</t>
  </si>
  <si>
    <t>LH Casement, Glass: CLX 61-29, Finish: Black Textured Glazing Bead: Square Frame: 3 1/16" w/ Screen</t>
  </si>
  <si>
    <t>Crankout Crank Black/Black Handle  40-3/16" x 31-3/16"</t>
  </si>
  <si>
    <t>LH Casement, Glass: CLX 61-29, Finish: Black Textured Glazing Bead: Square  Frame: 3 1/16" w/ Screen</t>
  </si>
  <si>
    <t>Crankout Crank Black/Black Handle  40-11/16" x 31-7/16"</t>
  </si>
  <si>
    <t>Crankout Crank Black/Black Handle  51-15/16" x 21-3/16"</t>
  </si>
  <si>
    <t>Crankout Crank Black/Black Handle  52-11/16" x 21-3/16"</t>
  </si>
  <si>
    <t>Crankout Crank Black/Black Handle  52-3/16" x 21-3/16"</t>
  </si>
  <si>
    <t>Crankout Crank Black/Black Handle  33-3/16" x 31-3/16"</t>
  </si>
  <si>
    <t>Crankout Crank Black/Black Handle  31-11/16" x 67-3/16"</t>
  </si>
  <si>
    <t>LH, DG &amp; RH Casements, Glass: CLX 61-29, Finish: Black Textured Glazing Bead: Square Frame: 3 1/16" w/ Screen</t>
  </si>
  <si>
    <t>Crankout Crank Black/Black Handle  60-3/16" x 20-15/16"</t>
  </si>
  <si>
    <r>
      <rPr>
        <sz val="11"/>
        <color rgb="FF000000"/>
        <rFont val="Aptos Narrow"/>
        <family val="2"/>
        <scheme val="minor"/>
      </rPr>
      <t xml:space="preserve">LH Casement, Glass: CLX 61-29, Finish: </t>
    </r>
    <r>
      <rPr>
        <b/>
        <sz val="11"/>
        <color rgb="FF000000"/>
        <rFont val="Aptos Narrow"/>
        <family val="2"/>
        <scheme val="minor"/>
      </rPr>
      <t>Black Textured</t>
    </r>
    <r>
      <rPr>
        <sz val="11"/>
        <color rgb="FF000000"/>
        <rFont val="Aptos Narrow"/>
        <family val="2"/>
        <scheme val="minor"/>
      </rPr>
      <t xml:space="preserve"> Glazing Bead: Square  Frame: 3 1/16" w/ Screen</t>
    </r>
  </si>
  <si>
    <t>IA-Arbor Homes Info Sheet</t>
  </si>
  <si>
    <t xml:space="preserve">Info sheet on INICIO aluminum Arbor Homes project </t>
  </si>
  <si>
    <t>INICIO Sales Tool Sell Sheet</t>
  </si>
  <si>
    <t>INICIO Steel and Aluminum Sales Tool Sell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</si>
</sst>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"/>
      <family val="2"/>
    </font>
    <font>
      <b/>
      <sz val="11"/>
      <color rgb="FF000000"/>
      <name val="Aptos Narrow"/>
      <family val="2"/>
      <scheme val="minor"/>
    </font>
    <font>
      <sz val="10"/>
      <color rgb="FF262626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sz val="13.5"/>
      <color rgb="FF000000"/>
      <name val="Times New Roman"/>
      <family val="1"/>
    </font>
    <font>
      <sz val="8"/>
      <name val="Aptos Narrow"/>
      <family val="2"/>
      <scheme val="minor"/>
    </font>
    <font>
      <sz val="14"/>
      <color rgb="FF000000"/>
      <name val="Times New Roman"/>
      <family val="1"/>
    </font>
    <font>
      <b/>
      <u/>
      <sz val="12"/>
      <color theme="1"/>
      <name val="Aptos Narrow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242424"/>
      <name val="Arial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  <font>
      <sz val="12"/>
      <color theme="1"/>
      <name val="Aptos"/>
      <family val="2"/>
      <charset val="1"/>
    </font>
    <font>
      <sz val="11"/>
      <color rgb="FF1D1F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2" xfId="0" applyBorder="1" applyAlignment="1">
      <alignment vertical="center"/>
    </xf>
    <xf numFmtId="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1" applyFont="1"/>
    <xf numFmtId="0" fontId="8" fillId="0" borderId="3" xfId="0" applyFont="1" applyBorder="1" applyAlignment="1">
      <alignment horizontal="center" vertical="center" wrapText="1"/>
    </xf>
    <xf numFmtId="44" fontId="8" fillId="0" borderId="3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4" fontId="9" fillId="0" borderId="1" xfId="1" applyFont="1" applyBorder="1" applyAlignment="1">
      <alignment horizontal="center" vertical="center"/>
    </xf>
    <xf numFmtId="0" fontId="9" fillId="0" borderId="1" xfId="0" applyFont="1" applyBorder="1"/>
    <xf numFmtId="44" fontId="0" fillId="0" borderId="1" xfId="1" applyFont="1" applyBorder="1"/>
    <xf numFmtId="0" fontId="10" fillId="0" borderId="1" xfId="0" applyFont="1" applyBorder="1"/>
    <xf numFmtId="0" fontId="0" fillId="0" borderId="1" xfId="0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7" fillId="0" borderId="1" xfId="0" applyFont="1" applyBorder="1"/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5" borderId="2" xfId="0" applyFill="1" applyBorder="1"/>
    <xf numFmtId="0" fontId="9" fillId="5" borderId="2" xfId="0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2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6.png"/><Relationship Id="rId21" Type="http://schemas.openxmlformats.org/officeDocument/2006/relationships/image" Target="../media/image24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tmp"/><Relationship Id="rId30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31.png"/><Relationship Id="rId18" Type="http://schemas.openxmlformats.org/officeDocument/2006/relationships/image" Target="../media/image48.png"/><Relationship Id="rId26" Type="http://schemas.openxmlformats.org/officeDocument/2006/relationships/image" Target="../media/image54.png"/><Relationship Id="rId3" Type="http://schemas.openxmlformats.org/officeDocument/2006/relationships/image" Target="../media/image36.png"/><Relationship Id="rId21" Type="http://schemas.openxmlformats.org/officeDocument/2006/relationships/image" Target="../media/image50.png"/><Relationship Id="rId7" Type="http://schemas.openxmlformats.org/officeDocument/2006/relationships/image" Target="../media/image40.png"/><Relationship Id="rId12" Type="http://schemas.openxmlformats.org/officeDocument/2006/relationships/image" Target="../media/image43.png"/><Relationship Id="rId17" Type="http://schemas.openxmlformats.org/officeDocument/2006/relationships/image" Target="../media/image47.png"/><Relationship Id="rId25" Type="http://schemas.openxmlformats.org/officeDocument/2006/relationships/image" Target="../media/image53.png"/><Relationship Id="rId2" Type="http://schemas.openxmlformats.org/officeDocument/2006/relationships/image" Target="../media/image35.png"/><Relationship Id="rId16" Type="http://schemas.openxmlformats.org/officeDocument/2006/relationships/image" Target="../media/image46.png"/><Relationship Id="rId20" Type="http://schemas.openxmlformats.org/officeDocument/2006/relationships/image" Target="../media/image32.png"/><Relationship Id="rId29" Type="http://schemas.openxmlformats.org/officeDocument/2006/relationships/image" Target="../media/image57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2.png"/><Relationship Id="rId24" Type="http://schemas.openxmlformats.org/officeDocument/2006/relationships/image" Target="../media/image52.png"/><Relationship Id="rId5" Type="http://schemas.openxmlformats.org/officeDocument/2006/relationships/image" Target="../media/image38.png"/><Relationship Id="rId15" Type="http://schemas.openxmlformats.org/officeDocument/2006/relationships/image" Target="../media/image45.jpe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29.png"/><Relationship Id="rId19" Type="http://schemas.openxmlformats.org/officeDocument/2006/relationships/image" Target="../media/image49.png"/><Relationship Id="rId31" Type="http://schemas.openxmlformats.org/officeDocument/2006/relationships/image" Target="../media/image59.png"/><Relationship Id="rId4" Type="http://schemas.openxmlformats.org/officeDocument/2006/relationships/image" Target="../media/image37.png"/><Relationship Id="rId9" Type="http://schemas.openxmlformats.org/officeDocument/2006/relationships/image" Target="../media/image28.png"/><Relationship Id="rId14" Type="http://schemas.openxmlformats.org/officeDocument/2006/relationships/image" Target="../media/image44.jpeg"/><Relationship Id="rId22" Type="http://schemas.openxmlformats.org/officeDocument/2006/relationships/image" Target="../media/image27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180975</xdr:rowOff>
    </xdr:from>
    <xdr:to>
      <xdr:col>0</xdr:col>
      <xdr:colOff>1866900</xdr:colOff>
      <xdr:row>1</xdr:row>
      <xdr:rowOff>1704975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AA6E5-D4A9-48C3-0921-08300099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1025"/>
          <a:ext cx="160972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</xdr:row>
      <xdr:rowOff>171450</xdr:rowOff>
    </xdr:from>
    <xdr:to>
      <xdr:col>0</xdr:col>
      <xdr:colOff>2076450</xdr:colOff>
      <xdr:row>2</xdr:row>
      <xdr:rowOff>1714500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991F1-974E-428B-7012-DD60F9C8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409825"/>
          <a:ext cx="17907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3</xdr:row>
      <xdr:rowOff>142875</xdr:rowOff>
    </xdr:from>
    <xdr:to>
      <xdr:col>0</xdr:col>
      <xdr:colOff>2114550</xdr:colOff>
      <xdr:row>3</xdr:row>
      <xdr:rowOff>1724025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A3F3D5-24C3-3C2E-FA12-C9712E49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238625"/>
          <a:ext cx="189547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</xdr:row>
      <xdr:rowOff>209550</xdr:rowOff>
    </xdr:from>
    <xdr:to>
      <xdr:col>0</xdr:col>
      <xdr:colOff>2324100</xdr:colOff>
      <xdr:row>4</xdr:row>
      <xdr:rowOff>1828800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069ECC-8640-27B6-A4BD-32766826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162675"/>
          <a:ext cx="22288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14</xdr:row>
      <xdr:rowOff>304800</xdr:rowOff>
    </xdr:from>
    <xdr:to>
      <xdr:col>0</xdr:col>
      <xdr:colOff>2143125</xdr:colOff>
      <xdr:row>14</xdr:row>
      <xdr:rowOff>1504950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7E88D6-B42F-8EA6-9A84-D29A35B505AA}"/>
            </a:ext>
            <a:ext uri="{147F2762-F138-4A5C-976F-8EAC2B608ADB}">
              <a16:predDERef xmlns:a16="http://schemas.microsoft.com/office/drawing/2014/main" pred="{50069ECC-8640-27B6-A4BD-32766826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3496925"/>
          <a:ext cx="17145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866775</xdr:colOff>
      <xdr:row>16</xdr:row>
      <xdr:rowOff>114300</xdr:rowOff>
    </xdr:from>
    <xdr:to>
      <xdr:col>0</xdr:col>
      <xdr:colOff>1390650</xdr:colOff>
      <xdr:row>16</xdr:row>
      <xdr:rowOff>895350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34AD00-A23F-5F4F-13D8-6E64574F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610725"/>
          <a:ext cx="5238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17</xdr:row>
      <xdr:rowOff>200025</xdr:rowOff>
    </xdr:from>
    <xdr:to>
      <xdr:col>0</xdr:col>
      <xdr:colOff>1419225</xdr:colOff>
      <xdr:row>17</xdr:row>
      <xdr:rowOff>914400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73FB09-A82C-B4A8-8771-BF1C2DA93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0668000"/>
          <a:ext cx="571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18</xdr:row>
      <xdr:rowOff>380999</xdr:rowOff>
    </xdr:from>
    <xdr:to>
      <xdr:col>0</xdr:col>
      <xdr:colOff>2095500</xdr:colOff>
      <xdr:row>18</xdr:row>
      <xdr:rowOff>1028700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FD2470-47FE-D708-5930-4BD5EB861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0" b="1428"/>
        <a:stretch/>
      </xdr:blipFill>
      <xdr:spPr bwMode="auto">
        <a:xfrm>
          <a:off x="2724150" y="17173574"/>
          <a:ext cx="1781175" cy="647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19</xdr:row>
      <xdr:rowOff>180975</xdr:rowOff>
    </xdr:from>
    <xdr:to>
      <xdr:col>0</xdr:col>
      <xdr:colOff>2143125</xdr:colOff>
      <xdr:row>19</xdr:row>
      <xdr:rowOff>723900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209084-4E63-E010-D5C5-7748DC1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2792075"/>
          <a:ext cx="19335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152400</xdr:rowOff>
    </xdr:from>
    <xdr:to>
      <xdr:col>0</xdr:col>
      <xdr:colOff>1905000</xdr:colOff>
      <xdr:row>20</xdr:row>
      <xdr:rowOff>1114425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20816C-2CFE-00B3-B1AB-3287C366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58850"/>
          <a:ext cx="1543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21</xdr:row>
      <xdr:rowOff>119063</xdr:rowOff>
    </xdr:from>
    <xdr:to>
      <xdr:col>0</xdr:col>
      <xdr:colOff>1628775</xdr:colOff>
      <xdr:row>21</xdr:row>
      <xdr:rowOff>1052513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07CB68-8AAC-E5CB-6CB7-F834338B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836188"/>
          <a:ext cx="15716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1731170</xdr:colOff>
      <xdr:row>21</xdr:row>
      <xdr:rowOff>83343</xdr:rowOff>
    </xdr:from>
    <xdr:to>
      <xdr:col>1</xdr:col>
      <xdr:colOff>631032</xdr:colOff>
      <xdr:row>21</xdr:row>
      <xdr:rowOff>1159668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B839F9F-58A0-51C0-DB73-59290574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170" y="22800468"/>
          <a:ext cx="13049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22</xdr:row>
      <xdr:rowOff>104775</xdr:rowOff>
    </xdr:from>
    <xdr:to>
      <xdr:col>0</xdr:col>
      <xdr:colOff>1885950</xdr:colOff>
      <xdr:row>22</xdr:row>
      <xdr:rowOff>1047750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33A020-29AD-F23D-2887-CC944C36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6097250"/>
          <a:ext cx="1323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23</xdr:row>
      <xdr:rowOff>85725</xdr:rowOff>
    </xdr:from>
    <xdr:to>
      <xdr:col>0</xdr:col>
      <xdr:colOff>1866900</xdr:colOff>
      <xdr:row>23</xdr:row>
      <xdr:rowOff>1228725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5F15D21-DA46-6CCF-E65A-AD507AA7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7335500"/>
          <a:ext cx="14001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24</xdr:row>
      <xdr:rowOff>19050</xdr:rowOff>
    </xdr:from>
    <xdr:to>
      <xdr:col>0</xdr:col>
      <xdr:colOff>1971675</xdr:colOff>
      <xdr:row>24</xdr:row>
      <xdr:rowOff>990600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778D0EE-38ED-2D44-C778-AA58D546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564225"/>
          <a:ext cx="15240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25</xdr:row>
      <xdr:rowOff>104775</xdr:rowOff>
    </xdr:from>
    <xdr:to>
      <xdr:col>0</xdr:col>
      <xdr:colOff>1924050</xdr:colOff>
      <xdr:row>25</xdr:row>
      <xdr:rowOff>1162050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A267BD4-173B-9508-F843-17AF94435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08213"/>
          <a:ext cx="160972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26</xdr:row>
      <xdr:rowOff>114300</xdr:rowOff>
    </xdr:from>
    <xdr:to>
      <xdr:col>0</xdr:col>
      <xdr:colOff>1800225</xdr:colOff>
      <xdr:row>26</xdr:row>
      <xdr:rowOff>1209675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FA961AC-695A-309E-4506-7B54C1A2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0935950"/>
          <a:ext cx="13620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27</xdr:row>
      <xdr:rowOff>76200</xdr:rowOff>
    </xdr:from>
    <xdr:to>
      <xdr:col>0</xdr:col>
      <xdr:colOff>1762125</xdr:colOff>
      <xdr:row>27</xdr:row>
      <xdr:rowOff>1200150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02FEDC7-6E98-4E65-E102-AA1D415C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3002875"/>
          <a:ext cx="11715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28</xdr:row>
      <xdr:rowOff>57150</xdr:rowOff>
    </xdr:from>
    <xdr:to>
      <xdr:col>0</xdr:col>
      <xdr:colOff>1762125</xdr:colOff>
      <xdr:row>28</xdr:row>
      <xdr:rowOff>1123950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DACB9FF-9095-67BC-F88B-8EFF03CE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4307800"/>
          <a:ext cx="1200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29</xdr:row>
      <xdr:rowOff>19050</xdr:rowOff>
    </xdr:from>
    <xdr:to>
      <xdr:col>0</xdr:col>
      <xdr:colOff>1781175</xdr:colOff>
      <xdr:row>29</xdr:row>
      <xdr:rowOff>1114425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E4D9811-163E-4344-4691-2C04BD77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488900"/>
          <a:ext cx="13335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30</xdr:row>
      <xdr:rowOff>95250</xdr:rowOff>
    </xdr:from>
    <xdr:to>
      <xdr:col>0</xdr:col>
      <xdr:colOff>1924050</xdr:colOff>
      <xdr:row>30</xdr:row>
      <xdr:rowOff>1200150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0D6BD2E-24D1-380D-02AB-7ECD9CD7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6803350"/>
          <a:ext cx="16002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31</xdr:row>
      <xdr:rowOff>38100</xdr:rowOff>
    </xdr:from>
    <xdr:to>
      <xdr:col>0</xdr:col>
      <xdr:colOff>1800225</xdr:colOff>
      <xdr:row>31</xdr:row>
      <xdr:rowOff>1190625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6417C23-2B7F-4176-DB3E-A9D0EFCF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8079700"/>
          <a:ext cx="13525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32</xdr:row>
      <xdr:rowOff>19050</xdr:rowOff>
    </xdr:from>
    <xdr:to>
      <xdr:col>0</xdr:col>
      <xdr:colOff>1790700</xdr:colOff>
      <xdr:row>32</xdr:row>
      <xdr:rowOff>1676400</xdr:rowOff>
    </xdr:to>
    <xdr:pic>
      <xdr:nvPicPr>
        <xdr:cNvPr id="31" name="Picture 23">
          <a:extLst>
            <a:ext uri="{FF2B5EF4-FFF2-40B4-BE49-F238E27FC236}">
              <a16:creationId xmlns:a16="http://schemas.microsoft.com/office/drawing/2014/main" id="{954DC7E9-9344-4CBB-969E-317EB583516A}"/>
            </a:ext>
            <a:ext uri="{147F2762-F138-4A5C-976F-8EAC2B608ADB}">
              <a16:predDERef xmlns:a16="http://schemas.microsoft.com/office/drawing/2014/main" pred="{E6417C23-2B7F-4176-DB3E-A9D0EFCF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29308425"/>
          <a:ext cx="130492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7</xdr:row>
      <xdr:rowOff>161925</xdr:rowOff>
    </xdr:from>
    <xdr:to>
      <xdr:col>0</xdr:col>
      <xdr:colOff>2133600</xdr:colOff>
      <xdr:row>7</xdr:row>
      <xdr:rowOff>1704975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31CD798-809C-40BC-A2C3-23EC2C64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4441150"/>
          <a:ext cx="16192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5</xdr:row>
      <xdr:rowOff>142875</xdr:rowOff>
    </xdr:from>
    <xdr:to>
      <xdr:col>0</xdr:col>
      <xdr:colOff>2095500</xdr:colOff>
      <xdr:row>5</xdr:row>
      <xdr:rowOff>1752600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637F3F5-727A-460C-BF85-3820D81F0FD3}"/>
            </a:ext>
            <a:ext uri="{147F2762-F138-4A5C-976F-8EAC2B608ADB}">
              <a16:predDERef xmlns:a16="http://schemas.microsoft.com/office/drawing/2014/main" pred="{C24FB5E0-C548-FE59-A474-CCC69EDF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0974050"/>
          <a:ext cx="16383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</xdr:row>
      <xdr:rowOff>76200</xdr:rowOff>
    </xdr:from>
    <xdr:to>
      <xdr:col>0</xdr:col>
      <xdr:colOff>2047875</xdr:colOff>
      <xdr:row>6</xdr:row>
      <xdr:rowOff>1571625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62EFA7A-19DA-4605-9454-DD3EFAC1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2688550"/>
          <a:ext cx="155257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33</xdr:row>
      <xdr:rowOff>114300</xdr:rowOff>
    </xdr:from>
    <xdr:to>
      <xdr:col>0</xdr:col>
      <xdr:colOff>1628775</xdr:colOff>
      <xdr:row>33</xdr:row>
      <xdr:rowOff>1438275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978982D-2425-F921-E76A-56B553339EBB}"/>
            </a:ext>
            <a:ext uri="{147F2762-F138-4A5C-976F-8EAC2B608ADB}">
              <a16:predDERef xmlns:a16="http://schemas.microsoft.com/office/drawing/2014/main" pred="{062EFA7A-19DA-4605-9454-DD3EFAC1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14650" y="36461700"/>
          <a:ext cx="1123950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34</xdr:row>
      <xdr:rowOff>15875</xdr:rowOff>
    </xdr:from>
    <xdr:to>
      <xdr:col>0</xdr:col>
      <xdr:colOff>1555750</xdr:colOff>
      <xdr:row>34</xdr:row>
      <xdr:rowOff>1332702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4A0EB0A-9C7E-4B3A-E187-809C97C9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52750" y="37830125"/>
          <a:ext cx="1016000" cy="1316827"/>
        </a:xfrm>
        <a:prstGeom prst="rect">
          <a:avLst/>
        </a:prstGeom>
      </xdr:spPr>
    </xdr:pic>
    <xdr:clientData/>
  </xdr:twoCellAnchor>
  <xdr:twoCellAnchor editAs="oneCell">
    <xdr:from>
      <xdr:col>0</xdr:col>
      <xdr:colOff>511968</xdr:colOff>
      <xdr:row>15</xdr:row>
      <xdr:rowOff>130969</xdr:rowOff>
    </xdr:from>
    <xdr:to>
      <xdr:col>0</xdr:col>
      <xdr:colOff>1886107</xdr:colOff>
      <xdr:row>15</xdr:row>
      <xdr:rowOff>2559843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CEDEF58-5336-4BBF-8201-E134B7F7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11968" y="14918532"/>
          <a:ext cx="1374139" cy="2428874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7</xdr:row>
      <xdr:rowOff>161925</xdr:rowOff>
    </xdr:from>
    <xdr:to>
      <xdr:col>0</xdr:col>
      <xdr:colOff>2133600</xdr:colOff>
      <xdr:row>8</xdr:row>
      <xdr:rowOff>38100</xdr:rowOff>
    </xdr:to>
    <xdr:pic>
      <xdr:nvPicPr>
        <xdr:cNvPr id="33" name="Picture 16">
          <a:extLst>
            <a:ext uri="{FF2B5EF4-FFF2-40B4-BE49-F238E27FC236}">
              <a16:creationId xmlns:a16="http://schemas.microsoft.com/office/drawing/2014/main" id="{74804CDF-F037-46AA-B9EE-74325F372991}"/>
            </a:ext>
            <a:ext uri="{147F2762-F138-4A5C-976F-8EAC2B608ADB}">
              <a16:predDERef xmlns:a16="http://schemas.microsoft.com/office/drawing/2014/main" pred="{ACEDEF58-5336-4BBF-8201-E134B7F7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9415700"/>
          <a:ext cx="161925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416719</xdr:colOff>
      <xdr:row>36</xdr:row>
      <xdr:rowOff>107157</xdr:rowOff>
    </xdr:from>
    <xdr:to>
      <xdr:col>0</xdr:col>
      <xdr:colOff>1916652</xdr:colOff>
      <xdr:row>36</xdr:row>
      <xdr:rowOff>1500187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DBA2000-6225-4198-5DBD-3E1EB88A3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6719" y="53804345"/>
          <a:ext cx="1499933" cy="1393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352425</xdr:rowOff>
    </xdr:from>
    <xdr:to>
      <xdr:col>0</xdr:col>
      <xdr:colOff>2209800</xdr:colOff>
      <xdr:row>1</xdr:row>
      <xdr:rowOff>2057400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5B7034-76D9-7875-B030-3019265D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3925"/>
          <a:ext cx="1809750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2</xdr:row>
      <xdr:rowOff>247650</xdr:rowOff>
    </xdr:from>
    <xdr:to>
      <xdr:col>0</xdr:col>
      <xdr:colOff>2181225</xdr:colOff>
      <xdr:row>2</xdr:row>
      <xdr:rowOff>2038350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971D63-0CD6-1C21-12D0-9807DBD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334125"/>
          <a:ext cx="18478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714375</xdr:colOff>
      <xdr:row>3</xdr:row>
      <xdr:rowOff>76200</xdr:rowOff>
    </xdr:from>
    <xdr:to>
      <xdr:col>0</xdr:col>
      <xdr:colOff>1819275</xdr:colOff>
      <xdr:row>3</xdr:row>
      <xdr:rowOff>1714500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ACF1F1-4806-2410-3A77-D041F574F414}"/>
            </a:ext>
            <a:ext uri="{147F2762-F138-4A5C-976F-8EAC2B608ADB}">
              <a16:predDERef xmlns:a16="http://schemas.microsoft.com/office/drawing/2014/main" pred="{AF971D63-0CD6-1C21-12D0-9807DBD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11049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5</xdr:row>
      <xdr:rowOff>285750</xdr:rowOff>
    </xdr:from>
    <xdr:to>
      <xdr:col>0</xdr:col>
      <xdr:colOff>2133600</xdr:colOff>
      <xdr:row>5</xdr:row>
      <xdr:rowOff>1638300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F98E2C-0C00-1918-6410-31020D53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0401300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11</xdr:row>
      <xdr:rowOff>333375</xdr:rowOff>
    </xdr:from>
    <xdr:to>
      <xdr:col>0</xdr:col>
      <xdr:colOff>2257425</xdr:colOff>
      <xdr:row>11</xdr:row>
      <xdr:rowOff>1476375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3F0A9B-F8E3-C723-A41D-E6F58268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2553950"/>
          <a:ext cx="2009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13</xdr:row>
      <xdr:rowOff>47625</xdr:rowOff>
    </xdr:from>
    <xdr:to>
      <xdr:col>0</xdr:col>
      <xdr:colOff>2124075</xdr:colOff>
      <xdr:row>13</xdr:row>
      <xdr:rowOff>1628775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F71A13D-AFC3-A65C-8E71-AA63A7044954}"/>
            </a:ext>
            <a:ext uri="{147F2762-F138-4A5C-976F-8EAC2B608ADB}">
              <a16:predDERef xmlns:a16="http://schemas.microsoft.com/office/drawing/2014/main" pred="{A113C179-D538-5131-6E39-E1A2E064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6135350"/>
          <a:ext cx="178117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14</xdr:row>
      <xdr:rowOff>352425</xdr:rowOff>
    </xdr:from>
    <xdr:to>
      <xdr:col>0</xdr:col>
      <xdr:colOff>2419350</xdr:colOff>
      <xdr:row>14</xdr:row>
      <xdr:rowOff>1133475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B11A20-24E9-60AB-D075-DBFD9D97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8126075"/>
          <a:ext cx="22669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15</xdr:row>
      <xdr:rowOff>85725</xdr:rowOff>
    </xdr:from>
    <xdr:to>
      <xdr:col>0</xdr:col>
      <xdr:colOff>2228850</xdr:colOff>
      <xdr:row>15</xdr:row>
      <xdr:rowOff>1457325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24FB5E0-C548-FE59-A474-CCC69EDF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9421475"/>
          <a:ext cx="200025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26</xdr:row>
      <xdr:rowOff>142875</xdr:rowOff>
    </xdr:from>
    <xdr:to>
      <xdr:col>0</xdr:col>
      <xdr:colOff>2095500</xdr:colOff>
      <xdr:row>26</xdr:row>
      <xdr:rowOff>1752600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206F0EA-95B0-759E-B0CE-1653AC8E0A77}"/>
            </a:ext>
            <a:ext uri="{147F2762-F138-4A5C-976F-8EAC2B608ADB}">
              <a16:predDERef xmlns:a16="http://schemas.microsoft.com/office/drawing/2014/main" pred="{C24FB5E0-C548-FE59-A474-CCC69EDF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0964525"/>
          <a:ext cx="16383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27</xdr:row>
      <xdr:rowOff>85725</xdr:rowOff>
    </xdr:from>
    <xdr:to>
      <xdr:col>0</xdr:col>
      <xdr:colOff>1895475</xdr:colOff>
      <xdr:row>27</xdr:row>
      <xdr:rowOff>1581150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EDFEC7B-E2DF-349F-A85B-C16CE858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117050"/>
          <a:ext cx="155257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657225</xdr:colOff>
      <xdr:row>37</xdr:row>
      <xdr:rowOff>95250</xdr:rowOff>
    </xdr:from>
    <xdr:to>
      <xdr:col>0</xdr:col>
      <xdr:colOff>1971675</xdr:colOff>
      <xdr:row>37</xdr:row>
      <xdr:rowOff>2009775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7009A21-2E8E-4B4E-E769-711944A557E9}"/>
            </a:ext>
            <a:ext uri="{147F2762-F138-4A5C-976F-8EAC2B608ADB}">
              <a16:predDERef xmlns:a16="http://schemas.microsoft.com/office/drawing/2014/main" pred="{C70BD374-4650-714F-B451-91AF29FD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537150"/>
          <a:ext cx="13144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12</xdr:row>
      <xdr:rowOff>285750</xdr:rowOff>
    </xdr:from>
    <xdr:to>
      <xdr:col>0</xdr:col>
      <xdr:colOff>2266950</xdr:colOff>
      <xdr:row>12</xdr:row>
      <xdr:rowOff>1924050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FDFECA2-7D08-624C-DA97-582D72E41310}"/>
            </a:ext>
            <a:ext uri="{147F2762-F138-4A5C-976F-8EAC2B608ADB}">
              <a16:predDERef xmlns:a16="http://schemas.microsoft.com/office/drawing/2014/main" pred="{A7009A21-2E8E-4B4E-E769-711944A5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1950" y="23174325"/>
          <a:ext cx="1905000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530225</xdr:colOff>
      <xdr:row>38</xdr:row>
      <xdr:rowOff>63501</xdr:rowOff>
    </xdr:from>
    <xdr:to>
      <xdr:col>0</xdr:col>
      <xdr:colOff>1873813</xdr:colOff>
      <xdr:row>38</xdr:row>
      <xdr:rowOff>1638301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B543B22-36B6-4617-B765-6E197F27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59150" y="33086676"/>
          <a:ext cx="1343588" cy="1574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309565</xdr:colOff>
      <xdr:row>16</xdr:row>
      <xdr:rowOff>100013</xdr:rowOff>
    </xdr:from>
    <xdr:to>
      <xdr:col>0</xdr:col>
      <xdr:colOff>2171705</xdr:colOff>
      <xdr:row>16</xdr:row>
      <xdr:rowOff>1403794</xdr:rowOff>
    </xdr:to>
    <xdr:pic>
      <xdr:nvPicPr>
        <xdr:cNvPr id="19" name="Picture 18" descr="A metal handle on a door&#10;&#10;Description automatically generated">
          <a:extLst>
            <a:ext uri="{FF2B5EF4-FFF2-40B4-BE49-F238E27FC236}">
              <a16:creationId xmlns:a16="http://schemas.microsoft.com/office/drawing/2014/main" id="{A92F6145-797F-2929-FC62-A31C00881200}"/>
            </a:ext>
            <a:ext uri="{147F2762-F138-4A5C-976F-8EAC2B608ADB}">
              <a16:predDERef xmlns:a16="http://schemas.microsoft.com/office/drawing/2014/main" pred="{EB543B22-36B6-4617-B765-6E197F278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88744" y="17080134"/>
          <a:ext cx="1303781" cy="186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17</xdr:row>
      <xdr:rowOff>38100</xdr:rowOff>
    </xdr:from>
    <xdr:to>
      <xdr:col>0</xdr:col>
      <xdr:colOff>2447925</xdr:colOff>
      <xdr:row>17</xdr:row>
      <xdr:rowOff>1449751</xdr:rowOff>
    </xdr:to>
    <xdr:pic>
      <xdr:nvPicPr>
        <xdr:cNvPr id="20" name="Picture 19" descr="A black object on a shelf&#10;&#10;Description automatically generated">
          <a:extLst>
            <a:ext uri="{FF2B5EF4-FFF2-40B4-BE49-F238E27FC236}">
              <a16:creationId xmlns:a16="http://schemas.microsoft.com/office/drawing/2014/main" id="{FDFDC04D-7C50-5BFF-C051-4CC79D64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4641175"/>
          <a:ext cx="2247900" cy="1411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609600</xdr:colOff>
      <xdr:row>44</xdr:row>
      <xdr:rowOff>104775</xdr:rowOff>
    </xdr:from>
    <xdr:ext cx="1209675" cy="1323975"/>
    <xdr:pic>
      <xdr:nvPicPr>
        <xdr:cNvPr id="22" name="Picture 21">
          <a:extLst>
            <a:ext uri="{FF2B5EF4-FFF2-40B4-BE49-F238E27FC236}">
              <a16:creationId xmlns:a16="http://schemas.microsoft.com/office/drawing/2014/main" id="{70F99774-BB23-4338-A210-44B3CA72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4825"/>
          <a:ext cx="12096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238125</xdr:colOff>
      <xdr:row>45</xdr:row>
      <xdr:rowOff>200025</xdr:rowOff>
    </xdr:from>
    <xdr:ext cx="1857375" cy="1806949"/>
    <xdr:pic>
      <xdr:nvPicPr>
        <xdr:cNvPr id="24" name="Picture 23">
          <a:extLst>
            <a:ext uri="{FF2B5EF4-FFF2-40B4-BE49-F238E27FC236}">
              <a16:creationId xmlns:a16="http://schemas.microsoft.com/office/drawing/2014/main" id="{20A7324B-C7FC-4604-B1CA-1E944CE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191000"/>
          <a:ext cx="1857375" cy="180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46</xdr:row>
      <xdr:rowOff>180975</xdr:rowOff>
    </xdr:from>
    <xdr:ext cx="1739552" cy="1924050"/>
    <xdr:pic>
      <xdr:nvPicPr>
        <xdr:cNvPr id="25" name="Picture 24">
          <a:extLst>
            <a:ext uri="{FF2B5EF4-FFF2-40B4-BE49-F238E27FC236}">
              <a16:creationId xmlns:a16="http://schemas.microsoft.com/office/drawing/2014/main" id="{346458A8-5019-4749-8F19-158A1D91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43925"/>
          <a:ext cx="173955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523877</xdr:colOff>
      <xdr:row>36</xdr:row>
      <xdr:rowOff>95251</xdr:rowOff>
    </xdr:from>
    <xdr:to>
      <xdr:col>0</xdr:col>
      <xdr:colOff>2144868</xdr:colOff>
      <xdr:row>36</xdr:row>
      <xdr:rowOff>2035969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074FB-600B-0ADD-693D-94D6376B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23877" y="23812501"/>
          <a:ext cx="1620991" cy="1940718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547687</xdr:colOff>
      <xdr:row>25</xdr:row>
      <xdr:rowOff>154782</xdr:rowOff>
    </xdr:from>
    <xdr:to>
      <xdr:col>0</xdr:col>
      <xdr:colOff>1861422</xdr:colOff>
      <xdr:row>25</xdr:row>
      <xdr:rowOff>2536031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5A96A3-1EF3-44D8-99B8-C4D24BB83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7687" y="20419220"/>
          <a:ext cx="1313735" cy="2381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304800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2B8F13C2-7667-218C-27EF-A37663112E32}"/>
            </a:ext>
          </a:extLst>
        </xdr:cNvPr>
        <xdr:cNvSpPr>
          <a:spLocks noChangeAspect="1" noChangeArrowheads="1"/>
        </xdr:cNvSpPr>
      </xdr:nvSpPr>
      <xdr:spPr bwMode="auto">
        <a:xfrm>
          <a:off x="0" y="2633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304800</xdr:rowOff>
    </xdr:to>
    <xdr:sp macro="" textlink="">
      <xdr:nvSpPr>
        <xdr:cNvPr id="1026" name="AutoShape 2" descr="Image preview">
          <a:extLst>
            <a:ext uri="{FF2B5EF4-FFF2-40B4-BE49-F238E27FC236}">
              <a16:creationId xmlns:a16="http://schemas.microsoft.com/office/drawing/2014/main" id="{37A578EF-545B-10D6-525C-4D3AA33E9D50}"/>
            </a:ext>
          </a:extLst>
        </xdr:cNvPr>
        <xdr:cNvSpPr>
          <a:spLocks noChangeAspect="1" noChangeArrowheads="1"/>
        </xdr:cNvSpPr>
      </xdr:nvSpPr>
      <xdr:spPr bwMode="auto">
        <a:xfrm>
          <a:off x="0" y="2633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47625</xdr:rowOff>
    </xdr:from>
    <xdr:to>
      <xdr:col>0</xdr:col>
      <xdr:colOff>2190750</xdr:colOff>
      <xdr:row>35</xdr:row>
      <xdr:rowOff>1725138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F8E41E-0844-6EA8-8197-AAF200998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8125" y="26408063"/>
          <a:ext cx="1952625" cy="1677513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28</xdr:row>
      <xdr:rowOff>161925</xdr:rowOff>
    </xdr:from>
    <xdr:to>
      <xdr:col>0</xdr:col>
      <xdr:colOff>2133600</xdr:colOff>
      <xdr:row>29</xdr:row>
      <xdr:rowOff>38100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877CA14-C7BD-45D0-9424-4DE5B6A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515725"/>
          <a:ext cx="16192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18</xdr:row>
      <xdr:rowOff>416719</xdr:rowOff>
    </xdr:from>
    <xdr:to>
      <xdr:col>0</xdr:col>
      <xdr:colOff>2535210</xdr:colOff>
      <xdr:row>18</xdr:row>
      <xdr:rowOff>916782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54BBF2-3F96-B91B-F95D-ACB2E0442053}"/>
            </a:ext>
            <a:ext uri="{147F2762-F138-4A5C-976F-8EAC2B608ADB}">
              <a16:predDERef xmlns:a16="http://schemas.microsoft.com/office/drawing/2014/main" pred="{4877CA14-C7BD-45D0-9424-4DE5B6AE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3344" y="22419469"/>
          <a:ext cx="2451866" cy="500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369094</xdr:rowOff>
    </xdr:from>
    <xdr:to>
      <xdr:col>0</xdr:col>
      <xdr:colOff>2588578</xdr:colOff>
      <xdr:row>19</xdr:row>
      <xdr:rowOff>1083469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0E85CFD-656A-2AC6-0FD5-45BE9F200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3883938"/>
          <a:ext cx="2588578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571500</xdr:rowOff>
    </xdr:from>
    <xdr:to>
      <xdr:col>0</xdr:col>
      <xdr:colOff>2570895</xdr:colOff>
      <xdr:row>20</xdr:row>
      <xdr:rowOff>916782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5E885D-3EB3-2064-7F74-976AB472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5586531"/>
          <a:ext cx="2570895" cy="34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488158</xdr:rowOff>
    </xdr:from>
    <xdr:to>
      <xdr:col>0</xdr:col>
      <xdr:colOff>2598072</xdr:colOff>
      <xdr:row>21</xdr:row>
      <xdr:rowOff>1000126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63940F7-D5BA-20C1-2BA0-B50B890D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7003377"/>
          <a:ext cx="2598072" cy="511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583408</xdr:rowOff>
    </xdr:from>
    <xdr:to>
      <xdr:col>0</xdr:col>
      <xdr:colOff>2568947</xdr:colOff>
      <xdr:row>22</xdr:row>
      <xdr:rowOff>940596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952199E-7ADF-DCBF-BDE2-A4AD40E9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28598814"/>
          <a:ext cx="2568947" cy="357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547688</xdr:rowOff>
    </xdr:from>
    <xdr:to>
      <xdr:col>0</xdr:col>
      <xdr:colOff>2618120</xdr:colOff>
      <xdr:row>23</xdr:row>
      <xdr:rowOff>881062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9B8C078-D6A3-965E-FF6D-E230D4B6D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0063282"/>
          <a:ext cx="2618120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500065</xdr:rowOff>
    </xdr:from>
    <xdr:to>
      <xdr:col>0</xdr:col>
      <xdr:colOff>2571750</xdr:colOff>
      <xdr:row>24</xdr:row>
      <xdr:rowOff>895099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9C8030-0FE4-7CD6-9831-3798760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1515846"/>
          <a:ext cx="2571750" cy="395034"/>
        </a:xfrm>
        <a:prstGeom prst="rect">
          <a:avLst/>
        </a:prstGeom>
      </xdr:spPr>
    </xdr:pic>
    <xdr:clientData/>
  </xdr:twoCellAnchor>
  <xdr:oneCellAnchor>
    <xdr:from>
      <xdr:col>0</xdr:col>
      <xdr:colOff>485775</xdr:colOff>
      <xdr:row>10</xdr:row>
      <xdr:rowOff>285750</xdr:rowOff>
    </xdr:from>
    <xdr:ext cx="1647825" cy="1352550"/>
    <xdr:pic>
      <xdr:nvPicPr>
        <xdr:cNvPr id="32" name="Picture 31">
          <a:extLst>
            <a:ext uri="{FF2B5EF4-FFF2-40B4-BE49-F238E27FC236}">
              <a16:creationId xmlns:a16="http://schemas.microsoft.com/office/drawing/2014/main" id="{B469835A-C7D9-4CEE-A465-4E1DC60F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751094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535781</xdr:colOff>
      <xdr:row>6</xdr:row>
      <xdr:rowOff>404813</xdr:rowOff>
    </xdr:from>
    <xdr:to>
      <xdr:col>0</xdr:col>
      <xdr:colOff>2183606</xdr:colOff>
      <xdr:row>6</xdr:row>
      <xdr:rowOff>1757363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CA177BE-02E2-412E-8777-396DF657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10977563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583406</xdr:colOff>
      <xdr:row>7</xdr:row>
      <xdr:rowOff>500062</xdr:rowOff>
    </xdr:from>
    <xdr:to>
      <xdr:col>0</xdr:col>
      <xdr:colOff>2231231</xdr:colOff>
      <xdr:row>7</xdr:row>
      <xdr:rowOff>1852612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B902A83-5F1E-4326-9C8F-B131854B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" y="13180218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559593</xdr:colOff>
      <xdr:row>9</xdr:row>
      <xdr:rowOff>488156</xdr:rowOff>
    </xdr:from>
    <xdr:to>
      <xdr:col>0</xdr:col>
      <xdr:colOff>2207418</xdr:colOff>
      <xdr:row>9</xdr:row>
      <xdr:rowOff>1840706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5FCFFD8-2267-44BA-8724-1E79DDC0B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" y="15275719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547687</xdr:colOff>
      <xdr:row>8</xdr:row>
      <xdr:rowOff>464344</xdr:rowOff>
    </xdr:from>
    <xdr:to>
      <xdr:col>0</xdr:col>
      <xdr:colOff>2195512</xdr:colOff>
      <xdr:row>8</xdr:row>
      <xdr:rowOff>1816894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7D23F67-317D-448E-A9C9-B7AB143A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15251907"/>
          <a:ext cx="1647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702469</xdr:colOff>
      <xdr:row>42</xdr:row>
      <xdr:rowOff>95250</xdr:rowOff>
    </xdr:from>
    <xdr:to>
      <xdr:col>0</xdr:col>
      <xdr:colOff>1916906</xdr:colOff>
      <xdr:row>42</xdr:row>
      <xdr:rowOff>1633425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4E3CB09-B842-F17C-7E36-1F8B38D09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2469" y="74485500"/>
          <a:ext cx="1214437" cy="15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43</xdr:row>
      <xdr:rowOff>83344</xdr:rowOff>
    </xdr:from>
    <xdr:to>
      <xdr:col>0</xdr:col>
      <xdr:colOff>2161149</xdr:colOff>
      <xdr:row>43</xdr:row>
      <xdr:rowOff>1666874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5FE31D1-ECA5-BA72-9FBF-D626DF7B1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8626" y="76247625"/>
          <a:ext cx="1732523" cy="158353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9847-9401-46B1-B6E2-0D9DD3694F9A}">
  <dimension ref="A1:K42"/>
  <sheetViews>
    <sheetView topLeftCell="A34" zoomScale="80" zoomScaleNormal="80" workbookViewId="0">
      <selection activeCell="B37" sqref="B37:H37"/>
    </sheetView>
  </sheetViews>
  <sheetFormatPr defaultColWidth="9.140625" defaultRowHeight="15" x14ac:dyDescent="0.25"/>
  <cols>
    <col min="1" max="1" width="36.140625" style="7" customWidth="1"/>
    <col min="2" max="2" width="39.7109375" style="7" customWidth="1"/>
    <col min="3" max="3" width="36.5703125" style="7" customWidth="1"/>
    <col min="4" max="4" width="52.42578125" style="7" customWidth="1"/>
    <col min="5" max="5" width="37.7109375" style="7" customWidth="1"/>
    <col min="6" max="6" width="26.140625" style="7" customWidth="1"/>
    <col min="7" max="7" width="22.140625" style="7" customWidth="1"/>
    <col min="8" max="8" width="21.42578125" style="7" customWidth="1"/>
    <col min="9" max="9" width="15.140625" style="55" customWidth="1"/>
    <col min="10" max="11" width="9.140625" style="18"/>
    <col min="12" max="16384" width="9.140625" style="7"/>
  </cols>
  <sheetData>
    <row r="1" spans="1:1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46" t="s">
        <v>6</v>
      </c>
      <c r="H1" s="46" t="s">
        <v>7</v>
      </c>
      <c r="I1" s="54" t="s">
        <v>8</v>
      </c>
      <c r="J1" s="68" t="s">
        <v>9</v>
      </c>
      <c r="K1" s="69" t="s">
        <v>10</v>
      </c>
    </row>
    <row r="2" spans="1:11" ht="144.75" customHeight="1" x14ac:dyDescent="0.25">
      <c r="B2" s="3" t="s">
        <v>11</v>
      </c>
      <c r="C2" s="5">
        <v>852.5</v>
      </c>
      <c r="D2" s="3" t="s">
        <v>12</v>
      </c>
      <c r="E2" s="3">
        <v>1</v>
      </c>
      <c r="F2" s="3" t="s">
        <v>13</v>
      </c>
    </row>
    <row r="3" spans="1:11" ht="146.25" customHeight="1" x14ac:dyDescent="0.25">
      <c r="B3" s="3" t="s">
        <v>14</v>
      </c>
      <c r="C3" s="5">
        <v>555</v>
      </c>
      <c r="D3" s="3" t="s">
        <v>15</v>
      </c>
      <c r="E3" s="3">
        <v>0</v>
      </c>
      <c r="F3" s="3" t="s">
        <v>13</v>
      </c>
    </row>
    <row r="4" spans="1:11" ht="146.25" customHeight="1" x14ac:dyDescent="0.25">
      <c r="B4" s="3" t="s">
        <v>16</v>
      </c>
      <c r="C4" s="5">
        <v>821</v>
      </c>
      <c r="D4" s="3" t="s">
        <v>17</v>
      </c>
      <c r="E4" s="3">
        <v>1</v>
      </c>
      <c r="F4" s="3" t="s">
        <v>13</v>
      </c>
    </row>
    <row r="5" spans="1:11" ht="153.75" customHeight="1" x14ac:dyDescent="0.25">
      <c r="B5" s="3" t="s">
        <v>18</v>
      </c>
      <c r="C5" s="5">
        <v>1173</v>
      </c>
      <c r="D5" s="3" t="s">
        <v>19</v>
      </c>
      <c r="E5" s="3">
        <v>0</v>
      </c>
      <c r="F5" s="3" t="s">
        <v>13</v>
      </c>
    </row>
    <row r="6" spans="1:11" ht="140.25" customHeight="1" x14ac:dyDescent="0.25">
      <c r="B6" s="3" t="s">
        <v>20</v>
      </c>
      <c r="C6" s="4">
        <v>15.03</v>
      </c>
      <c r="D6" s="3" t="s">
        <v>21</v>
      </c>
      <c r="E6" s="3">
        <v>1</v>
      </c>
      <c r="F6" s="3" t="s">
        <v>22</v>
      </c>
      <c r="G6" s="18">
        <v>3</v>
      </c>
      <c r="H6" s="50" t="s">
        <v>23</v>
      </c>
      <c r="I6" s="51" t="s">
        <v>24</v>
      </c>
      <c r="J6" s="18">
        <v>20</v>
      </c>
      <c r="K6" s="18">
        <v>50</v>
      </c>
    </row>
    <row r="7" spans="1:11" ht="131.25" customHeight="1" x14ac:dyDescent="0.25">
      <c r="B7" s="3" t="s">
        <v>25</v>
      </c>
      <c r="C7" s="4">
        <v>15.03</v>
      </c>
      <c r="D7" s="3" t="s">
        <v>26</v>
      </c>
      <c r="E7" s="3">
        <v>1</v>
      </c>
      <c r="F7" s="3" t="s">
        <v>22</v>
      </c>
      <c r="G7" s="18">
        <v>3</v>
      </c>
      <c r="H7" s="50" t="s">
        <v>27</v>
      </c>
      <c r="I7" s="52" t="s">
        <v>24</v>
      </c>
      <c r="J7" s="18">
        <v>20</v>
      </c>
      <c r="K7" s="18">
        <v>50</v>
      </c>
    </row>
    <row r="8" spans="1:11" ht="144.75" customHeight="1" x14ac:dyDescent="0.25">
      <c r="B8" s="3" t="s">
        <v>28</v>
      </c>
      <c r="C8" s="4">
        <v>15.03</v>
      </c>
      <c r="D8" s="3" t="s">
        <v>29</v>
      </c>
      <c r="E8" s="3">
        <v>0</v>
      </c>
      <c r="F8" s="3" t="s">
        <v>22</v>
      </c>
      <c r="G8" s="18">
        <v>7</v>
      </c>
      <c r="H8" s="50" t="s">
        <v>30</v>
      </c>
      <c r="I8" s="53" t="s">
        <v>31</v>
      </c>
      <c r="J8" s="18">
        <v>20</v>
      </c>
      <c r="K8" s="18">
        <v>50</v>
      </c>
    </row>
    <row r="9" spans="1:11" ht="144.75" customHeight="1" x14ac:dyDescent="0.25">
      <c r="B9" s="74" t="s">
        <v>32</v>
      </c>
      <c r="C9" s="4"/>
      <c r="D9" s="3" t="s">
        <v>32</v>
      </c>
      <c r="E9" s="3"/>
      <c r="F9" s="3"/>
      <c r="G9" s="18"/>
      <c r="H9" s="50"/>
      <c r="I9" s="75"/>
    </row>
    <row r="10" spans="1:11" ht="144.75" customHeight="1" x14ac:dyDescent="0.25">
      <c r="B10" s="74" t="s">
        <v>33</v>
      </c>
      <c r="C10" s="4"/>
      <c r="D10" s="3" t="s">
        <v>34</v>
      </c>
      <c r="E10" s="3"/>
      <c r="F10" s="3"/>
      <c r="G10" s="18"/>
      <c r="H10" s="50"/>
      <c r="I10" s="75"/>
    </row>
    <row r="11" spans="1:11" ht="144.75" customHeight="1" x14ac:dyDescent="0.25">
      <c r="B11" s="74" t="s">
        <v>35</v>
      </c>
      <c r="C11" s="4"/>
      <c r="D11" s="3" t="s">
        <v>36</v>
      </c>
      <c r="E11" s="3"/>
      <c r="F11" s="3"/>
      <c r="G11" s="18"/>
      <c r="H11" s="50"/>
      <c r="I11" s="75"/>
    </row>
    <row r="12" spans="1:11" ht="144.75" customHeight="1" x14ac:dyDescent="0.25">
      <c r="B12" s="74" t="s">
        <v>35</v>
      </c>
      <c r="C12" s="4"/>
      <c r="D12" s="3" t="s">
        <v>37</v>
      </c>
      <c r="E12" s="3"/>
      <c r="F12" s="3"/>
      <c r="G12" s="18"/>
      <c r="H12" s="50"/>
      <c r="I12" s="75"/>
    </row>
    <row r="13" spans="1:11" ht="144.75" customHeight="1" x14ac:dyDescent="0.25">
      <c r="B13" s="74" t="s">
        <v>38</v>
      </c>
      <c r="C13" s="4"/>
      <c r="D13" s="3" t="s">
        <v>39</v>
      </c>
      <c r="E13" s="3"/>
      <c r="F13" s="3"/>
      <c r="G13" s="18"/>
      <c r="H13" s="50"/>
      <c r="I13" s="75"/>
    </row>
    <row r="14" spans="1:11" ht="144.75" customHeight="1" x14ac:dyDescent="0.25">
      <c r="B14" s="3" t="s">
        <v>40</v>
      </c>
      <c r="C14" s="4"/>
      <c r="D14" s="3" t="s">
        <v>41</v>
      </c>
      <c r="E14" s="3"/>
      <c r="F14" s="3"/>
      <c r="G14" s="18"/>
      <c r="H14" s="50"/>
      <c r="I14" s="75"/>
    </row>
    <row r="15" spans="1:11" ht="125.25" customHeight="1" x14ac:dyDescent="0.25">
      <c r="B15" s="3" t="s">
        <v>42</v>
      </c>
      <c r="C15" s="5">
        <v>49.5</v>
      </c>
      <c r="D15" s="3" t="s">
        <v>42</v>
      </c>
      <c r="E15" s="3">
        <v>1</v>
      </c>
      <c r="F15" s="3" t="s">
        <v>22</v>
      </c>
      <c r="G15" s="18"/>
      <c r="H15" s="50" t="s">
        <v>43</v>
      </c>
      <c r="I15" s="56"/>
      <c r="J15" s="18">
        <v>20</v>
      </c>
      <c r="K15" s="18">
        <v>25</v>
      </c>
    </row>
    <row r="16" spans="1:11" ht="207.75" customHeight="1" x14ac:dyDescent="0.25">
      <c r="B16" s="6" t="s">
        <v>44</v>
      </c>
      <c r="C16" s="5">
        <v>8.5</v>
      </c>
      <c r="D16" s="60" t="s">
        <v>45</v>
      </c>
      <c r="E16" s="3" t="s">
        <v>46</v>
      </c>
      <c r="F16" s="35" t="s">
        <v>47</v>
      </c>
      <c r="G16" s="18" t="s">
        <v>48</v>
      </c>
      <c r="H16" s="18"/>
      <c r="I16" s="56"/>
      <c r="J16" s="18">
        <v>10</v>
      </c>
      <c r="K16" s="18">
        <v>25</v>
      </c>
    </row>
    <row r="17" spans="2:11" ht="76.5" customHeight="1" x14ac:dyDescent="0.25">
      <c r="B17" s="3" t="s">
        <v>49</v>
      </c>
      <c r="C17" s="4">
        <v>2.75</v>
      </c>
      <c r="D17" s="6" t="s">
        <v>50</v>
      </c>
      <c r="E17" s="3">
        <v>0</v>
      </c>
      <c r="F17" s="3" t="s">
        <v>22</v>
      </c>
      <c r="G17" s="18">
        <v>10</v>
      </c>
      <c r="H17" s="50" t="s">
        <v>51</v>
      </c>
      <c r="I17" s="56"/>
      <c r="J17" s="18">
        <v>5</v>
      </c>
      <c r="K17" s="18">
        <v>15</v>
      </c>
    </row>
    <row r="18" spans="2:11" ht="81.75" customHeight="1" x14ac:dyDescent="0.25">
      <c r="B18" s="3" t="s">
        <v>52</v>
      </c>
      <c r="C18" s="4">
        <v>2.2000000000000002</v>
      </c>
      <c r="D18" s="3" t="s">
        <v>53</v>
      </c>
      <c r="E18" s="3">
        <v>0</v>
      </c>
      <c r="F18" s="3" t="s">
        <v>22</v>
      </c>
      <c r="G18" s="18">
        <v>10</v>
      </c>
      <c r="H18" s="50" t="s">
        <v>51</v>
      </c>
      <c r="I18" s="56"/>
      <c r="J18" s="18">
        <v>5</v>
      </c>
      <c r="K18" s="18">
        <v>15</v>
      </c>
    </row>
    <row r="19" spans="2:11" ht="87" customHeight="1" x14ac:dyDescent="0.25">
      <c r="B19" s="3" t="s">
        <v>54</v>
      </c>
      <c r="C19" s="9">
        <v>82.5</v>
      </c>
      <c r="D19" s="3" t="s">
        <v>55</v>
      </c>
      <c r="E19" s="3">
        <v>1</v>
      </c>
      <c r="F19" s="3" t="s">
        <v>22</v>
      </c>
      <c r="G19" s="18"/>
      <c r="H19" s="18"/>
      <c r="I19" s="56"/>
      <c r="J19" s="18">
        <v>20</v>
      </c>
      <c r="K19" s="18">
        <v>25</v>
      </c>
    </row>
    <row r="20" spans="2:11" ht="70.5" customHeight="1" x14ac:dyDescent="0.25">
      <c r="B20" s="3" t="s">
        <v>56</v>
      </c>
      <c r="C20" s="4">
        <v>5.5</v>
      </c>
      <c r="D20" s="3"/>
      <c r="E20" s="3">
        <v>0</v>
      </c>
      <c r="F20" s="3" t="s">
        <v>22</v>
      </c>
      <c r="G20" s="18">
        <v>10</v>
      </c>
      <c r="H20" s="50" t="s">
        <v>51</v>
      </c>
      <c r="I20" s="56"/>
      <c r="J20" s="18">
        <v>5</v>
      </c>
      <c r="K20" s="18">
        <v>15</v>
      </c>
    </row>
    <row r="21" spans="2:11" ht="100.5" customHeight="1" x14ac:dyDescent="0.25">
      <c r="B21" s="3" t="s">
        <v>57</v>
      </c>
      <c r="C21" s="4">
        <v>13.2</v>
      </c>
      <c r="D21" s="3" t="s">
        <v>58</v>
      </c>
      <c r="E21" s="3">
        <v>0</v>
      </c>
      <c r="F21" s="3" t="s">
        <v>22</v>
      </c>
      <c r="G21" s="18">
        <v>10</v>
      </c>
      <c r="H21" s="50" t="s">
        <v>59</v>
      </c>
      <c r="I21" s="56"/>
      <c r="J21" s="18">
        <v>5</v>
      </c>
      <c r="K21" s="18">
        <v>15</v>
      </c>
    </row>
    <row r="22" spans="2:11" ht="95.25" customHeight="1" x14ac:dyDescent="0.25">
      <c r="B22" s="3" t="s">
        <v>60</v>
      </c>
      <c r="C22" s="4">
        <v>13.2</v>
      </c>
      <c r="D22" s="3" t="s">
        <v>61</v>
      </c>
      <c r="E22" s="3">
        <v>0</v>
      </c>
      <c r="F22" s="3" t="s">
        <v>22</v>
      </c>
      <c r="G22" s="18">
        <v>10</v>
      </c>
      <c r="H22" s="50" t="s">
        <v>59</v>
      </c>
      <c r="I22" s="56"/>
      <c r="J22" s="18">
        <v>5</v>
      </c>
      <c r="K22" s="18">
        <v>15</v>
      </c>
    </row>
    <row r="23" spans="2:11" ht="99" customHeight="1" x14ac:dyDescent="0.25">
      <c r="B23" s="3" t="s">
        <v>62</v>
      </c>
      <c r="C23" s="4">
        <v>13.2</v>
      </c>
      <c r="D23" s="3" t="s">
        <v>63</v>
      </c>
      <c r="E23" s="3">
        <v>0</v>
      </c>
      <c r="F23" s="3" t="s">
        <v>22</v>
      </c>
      <c r="G23" s="18">
        <v>10</v>
      </c>
      <c r="H23" s="50" t="s">
        <v>59</v>
      </c>
      <c r="I23" s="56"/>
      <c r="J23" s="18">
        <v>5</v>
      </c>
      <c r="K23" s="18">
        <v>15</v>
      </c>
    </row>
    <row r="24" spans="2:11" ht="102" customHeight="1" x14ac:dyDescent="0.25">
      <c r="B24" s="3" t="s">
        <v>64</v>
      </c>
      <c r="C24" s="4">
        <v>13.2</v>
      </c>
      <c r="D24" s="3" t="s">
        <v>65</v>
      </c>
      <c r="E24" s="3">
        <v>0</v>
      </c>
      <c r="F24" s="3" t="s">
        <v>22</v>
      </c>
      <c r="G24" s="18">
        <v>10</v>
      </c>
      <c r="H24" s="50" t="s">
        <v>59</v>
      </c>
      <c r="I24" s="56"/>
      <c r="J24" s="18">
        <v>5</v>
      </c>
      <c r="K24" s="18">
        <v>15</v>
      </c>
    </row>
    <row r="25" spans="2:11" ht="79.5" customHeight="1" x14ac:dyDescent="0.25">
      <c r="B25" s="3" t="s">
        <v>66</v>
      </c>
      <c r="C25" s="4">
        <v>13.2</v>
      </c>
      <c r="D25" s="3" t="s">
        <v>67</v>
      </c>
      <c r="E25" s="3">
        <v>0</v>
      </c>
      <c r="F25" s="3" t="s">
        <v>22</v>
      </c>
      <c r="G25" s="18">
        <v>10</v>
      </c>
      <c r="H25" s="50" t="s">
        <v>59</v>
      </c>
      <c r="I25" s="56"/>
      <c r="J25" s="18">
        <v>5</v>
      </c>
      <c r="K25" s="18">
        <v>15</v>
      </c>
    </row>
    <row r="26" spans="2:11" ht="99.75" customHeight="1" x14ac:dyDescent="0.25">
      <c r="B26" s="3" t="s">
        <v>68</v>
      </c>
      <c r="C26" s="4">
        <v>13.2</v>
      </c>
      <c r="D26" s="3" t="s">
        <v>69</v>
      </c>
      <c r="E26" s="3">
        <v>0</v>
      </c>
      <c r="F26" s="3" t="s">
        <v>22</v>
      </c>
      <c r="G26" s="18">
        <v>10</v>
      </c>
      <c r="H26" s="50" t="s">
        <v>59</v>
      </c>
      <c r="I26" s="56"/>
      <c r="J26" s="18">
        <v>5</v>
      </c>
      <c r="K26" s="18">
        <v>15</v>
      </c>
    </row>
    <row r="27" spans="2:11" ht="116.25" customHeight="1" x14ac:dyDescent="0.25">
      <c r="B27" s="3" t="s">
        <v>70</v>
      </c>
      <c r="C27" s="4">
        <v>2.2000000000000002</v>
      </c>
      <c r="D27" s="3" t="s">
        <v>71</v>
      </c>
      <c r="E27" s="3">
        <v>0</v>
      </c>
      <c r="F27" s="3" t="s">
        <v>22</v>
      </c>
      <c r="G27" s="18">
        <v>10</v>
      </c>
      <c r="H27" s="50" t="s">
        <v>72</v>
      </c>
      <c r="I27" s="56"/>
      <c r="J27" s="18">
        <v>9</v>
      </c>
      <c r="K27" s="18">
        <v>25</v>
      </c>
    </row>
    <row r="28" spans="2:11" ht="104.25" customHeight="1" x14ac:dyDescent="0.25">
      <c r="B28" s="3" t="s">
        <v>73</v>
      </c>
      <c r="C28" s="4">
        <v>3.3</v>
      </c>
      <c r="D28" s="3" t="s">
        <v>74</v>
      </c>
      <c r="E28" s="3">
        <v>0</v>
      </c>
      <c r="F28" s="3" t="s">
        <v>22</v>
      </c>
      <c r="G28" s="18">
        <v>10</v>
      </c>
      <c r="H28" s="50" t="s">
        <v>72</v>
      </c>
      <c r="I28" s="56"/>
      <c r="J28" s="18">
        <v>9</v>
      </c>
      <c r="K28" s="18">
        <v>25</v>
      </c>
    </row>
    <row r="29" spans="2:11" ht="96" customHeight="1" x14ac:dyDescent="0.25">
      <c r="B29" s="3" t="s">
        <v>75</v>
      </c>
      <c r="C29" s="4">
        <v>3.3</v>
      </c>
      <c r="D29" s="3" t="s">
        <v>76</v>
      </c>
      <c r="E29" s="3">
        <v>0</v>
      </c>
      <c r="F29" s="3" t="s">
        <v>22</v>
      </c>
      <c r="G29" s="18">
        <v>10</v>
      </c>
      <c r="H29" s="50" t="s">
        <v>72</v>
      </c>
      <c r="I29" s="18"/>
      <c r="J29" s="18">
        <v>9</v>
      </c>
      <c r="K29" s="18">
        <v>25</v>
      </c>
    </row>
    <row r="30" spans="2:11" ht="97.5" customHeight="1" x14ac:dyDescent="0.25">
      <c r="B30" s="3" t="s">
        <v>77</v>
      </c>
      <c r="C30" s="4">
        <v>2.75</v>
      </c>
      <c r="D30" s="3" t="s">
        <v>78</v>
      </c>
      <c r="E30" s="3">
        <v>0</v>
      </c>
      <c r="F30" s="3" t="s">
        <v>22</v>
      </c>
      <c r="G30" s="18">
        <v>10</v>
      </c>
      <c r="H30" s="50" t="s">
        <v>72</v>
      </c>
      <c r="I30" s="56"/>
      <c r="J30" s="18">
        <v>9</v>
      </c>
      <c r="K30" s="18">
        <v>25</v>
      </c>
    </row>
    <row r="31" spans="2:11" ht="105" customHeight="1" x14ac:dyDescent="0.25">
      <c r="B31" s="3" t="s">
        <v>79</v>
      </c>
      <c r="C31" s="4">
        <v>3.85</v>
      </c>
      <c r="D31" s="3" t="s">
        <v>80</v>
      </c>
      <c r="E31" s="3">
        <v>0</v>
      </c>
      <c r="F31" s="3" t="s">
        <v>22</v>
      </c>
      <c r="G31" s="18">
        <v>10</v>
      </c>
      <c r="H31" s="50" t="s">
        <v>72</v>
      </c>
      <c r="I31" s="56"/>
      <c r="J31" s="18">
        <v>9</v>
      </c>
      <c r="K31" s="18">
        <v>25</v>
      </c>
    </row>
    <row r="32" spans="2:11" ht="98.25" customHeight="1" x14ac:dyDescent="0.25">
      <c r="B32" s="3" t="s">
        <v>81</v>
      </c>
      <c r="C32" s="4">
        <v>3.3</v>
      </c>
      <c r="D32" s="3" t="s">
        <v>82</v>
      </c>
      <c r="E32" s="3">
        <v>0</v>
      </c>
      <c r="F32" s="3" t="s">
        <v>22</v>
      </c>
      <c r="G32" s="18">
        <v>10</v>
      </c>
      <c r="H32" s="50" t="s">
        <v>72</v>
      </c>
      <c r="I32" s="56"/>
      <c r="J32" s="18">
        <v>9</v>
      </c>
      <c r="K32" s="18">
        <v>25</v>
      </c>
    </row>
    <row r="33" spans="1:9" ht="139.5" customHeight="1" x14ac:dyDescent="0.25">
      <c r="B33" s="3" t="s">
        <v>83</v>
      </c>
      <c r="C33" s="6" t="s">
        <v>84</v>
      </c>
      <c r="D33" s="3" t="s">
        <v>85</v>
      </c>
      <c r="E33" s="3">
        <v>20</v>
      </c>
      <c r="F33" s="3" t="s">
        <v>22</v>
      </c>
      <c r="G33" s="18">
        <v>286</v>
      </c>
      <c r="H33" s="50" t="s">
        <v>86</v>
      </c>
      <c r="I33" s="56"/>
    </row>
    <row r="34" spans="1:9" ht="116.25" customHeight="1" x14ac:dyDescent="0.25">
      <c r="A34" s="34" t="s">
        <v>87</v>
      </c>
      <c r="B34" s="18" t="s">
        <v>88</v>
      </c>
      <c r="C34" s="18" t="s">
        <v>89</v>
      </c>
      <c r="D34" s="18" t="s">
        <v>90</v>
      </c>
      <c r="E34" s="18">
        <v>20</v>
      </c>
      <c r="F34" s="3" t="s">
        <v>22</v>
      </c>
      <c r="G34" s="18">
        <v>1200</v>
      </c>
      <c r="H34" s="50" t="s">
        <v>86</v>
      </c>
      <c r="I34" s="56"/>
    </row>
    <row r="35" spans="1:9" ht="113.25" customHeight="1" x14ac:dyDescent="0.25">
      <c r="A35" s="34" t="s">
        <v>87</v>
      </c>
      <c r="B35" s="18" t="s">
        <v>91</v>
      </c>
      <c r="D35" s="35" t="s">
        <v>92</v>
      </c>
      <c r="F35" s="3" t="s">
        <v>22</v>
      </c>
      <c r="G35" s="47" t="s">
        <v>93</v>
      </c>
      <c r="H35" s="50" t="s">
        <v>86</v>
      </c>
      <c r="I35" s="56"/>
    </row>
    <row r="36" spans="1:9" ht="97.5" customHeight="1" x14ac:dyDescent="0.25">
      <c r="A36" s="29" t="e" vm="1">
        <v>#VALUE!</v>
      </c>
      <c r="B36" s="83" t="s">
        <v>94</v>
      </c>
      <c r="F36" s="3" t="s">
        <v>22</v>
      </c>
      <c r="G36" s="47" t="s">
        <v>93</v>
      </c>
      <c r="H36" s="50" t="s">
        <v>86</v>
      </c>
      <c r="I36" s="56"/>
    </row>
    <row r="37" spans="1:9" ht="132" customHeight="1" x14ac:dyDescent="0.25">
      <c r="A37" s="34" t="s">
        <v>87</v>
      </c>
      <c r="B37" s="86" t="s">
        <v>229</v>
      </c>
      <c r="D37" s="18" t="s">
        <v>230</v>
      </c>
      <c r="F37" s="3" t="s">
        <v>22</v>
      </c>
      <c r="H37" s="50" t="s">
        <v>86</v>
      </c>
    </row>
    <row r="38" spans="1:9" ht="17.25" x14ac:dyDescent="0.25">
      <c r="A38" s="34" t="s">
        <v>87</v>
      </c>
    </row>
    <row r="39" spans="1:9" ht="17.25" x14ac:dyDescent="0.25">
      <c r="A39" s="34" t="s">
        <v>87</v>
      </c>
    </row>
    <row r="40" spans="1:9" ht="17.25" x14ac:dyDescent="0.25">
      <c r="A40" s="34" t="s">
        <v>87</v>
      </c>
    </row>
    <row r="41" spans="1:9" ht="17.25" x14ac:dyDescent="0.25">
      <c r="A41" s="34" t="s">
        <v>87</v>
      </c>
    </row>
    <row r="42" spans="1:9" ht="17.25" x14ac:dyDescent="0.25">
      <c r="A42" s="34" t="s">
        <v>87</v>
      </c>
    </row>
  </sheetData>
  <conditionalFormatting sqref="A9:A13 C9:J13 L9:L14 A14:J14">
    <cfRule type="expression" dxfId="46" priority="1">
      <formula>$G$29+$I$29&lt;=$J$29</formula>
    </cfRule>
  </conditionalFormatting>
  <conditionalFormatting sqref="A6:XFD6">
    <cfRule type="expression" dxfId="45" priority="23">
      <formula>$G$6+$I$6&lt;=$J$6</formula>
    </cfRule>
  </conditionalFormatting>
  <conditionalFormatting sqref="A7:XFD7">
    <cfRule type="expression" dxfId="44" priority="22">
      <formula>$G$7+$I$7&lt;=$J$7</formula>
    </cfRule>
  </conditionalFormatting>
  <conditionalFormatting sqref="A8:XFD8 M9:XFD14">
    <cfRule type="expression" dxfId="43" priority="21">
      <formula>$G$8+$I$8&lt;=$J$8</formula>
    </cfRule>
  </conditionalFormatting>
  <conditionalFormatting sqref="A15:XFD15">
    <cfRule type="expression" dxfId="42" priority="20">
      <formula>$G$15+$I$15&lt;=$J$15</formula>
    </cfRule>
  </conditionalFormatting>
  <conditionalFormatting sqref="A16:XFD16">
    <cfRule type="expression" dxfId="41" priority="19">
      <formula>$G$16+$I$16&lt;=$J$16</formula>
    </cfRule>
  </conditionalFormatting>
  <conditionalFormatting sqref="A17:XFD17">
    <cfRule type="expression" dxfId="40" priority="18">
      <formula>$G$17+$I$17&lt;=$J$17</formula>
    </cfRule>
  </conditionalFormatting>
  <conditionalFormatting sqref="A18:XFD18">
    <cfRule type="expression" dxfId="39" priority="17">
      <formula>$G$18+$I$18&lt;=$J$18</formula>
    </cfRule>
  </conditionalFormatting>
  <conditionalFormatting sqref="A19:XFD19">
    <cfRule type="expression" dxfId="38" priority="16">
      <formula>$G$19+$I$19&lt;=$J$19</formula>
    </cfRule>
  </conditionalFormatting>
  <conditionalFormatting sqref="A20:XFD20">
    <cfRule type="expression" dxfId="37" priority="15">
      <formula>$G$20+$I$20&lt;=$J$20</formula>
    </cfRule>
  </conditionalFormatting>
  <conditionalFormatting sqref="A21:XFD21">
    <cfRule type="expression" dxfId="36" priority="14">
      <formula>$G$21+$I$21&lt;=$J$21</formula>
    </cfRule>
  </conditionalFormatting>
  <conditionalFormatting sqref="A22:XFD22">
    <cfRule type="expression" dxfId="35" priority="13">
      <formula>$G$22+$I$22&lt;=$J$22</formula>
    </cfRule>
  </conditionalFormatting>
  <conditionalFormatting sqref="A23:XFD23">
    <cfRule type="expression" dxfId="34" priority="12">
      <formula>$G$23+$I$23&lt;=$J$23</formula>
    </cfRule>
  </conditionalFormatting>
  <conditionalFormatting sqref="A24:XFD24">
    <cfRule type="expression" dxfId="33" priority="11">
      <formula>$G$24+$I$24&lt;=$J$24</formula>
    </cfRule>
  </conditionalFormatting>
  <conditionalFormatting sqref="A25:XFD25">
    <cfRule type="expression" dxfId="32" priority="10">
      <formula>$G$25+$I$25&lt;=$J$25</formula>
    </cfRule>
  </conditionalFormatting>
  <conditionalFormatting sqref="A26:XFD26">
    <cfRule type="expression" dxfId="31" priority="9">
      <formula>$G$26+$I$26&lt;=$J$26</formula>
    </cfRule>
  </conditionalFormatting>
  <conditionalFormatting sqref="A27:XFD27">
    <cfRule type="expression" dxfId="30" priority="8">
      <formula>$G$27+$I$27&lt;=$J$27</formula>
    </cfRule>
  </conditionalFormatting>
  <conditionalFormatting sqref="A28:XFD28">
    <cfRule type="expression" dxfId="29" priority="7">
      <formula>$G$28+$I$28&lt;=$J$28</formula>
    </cfRule>
  </conditionalFormatting>
  <conditionalFormatting sqref="A29:XFD29">
    <cfRule type="expression" dxfId="28" priority="6">
      <formula>$G$29+$I$29&lt;=$J$29</formula>
    </cfRule>
  </conditionalFormatting>
  <conditionalFormatting sqref="A30:XFD30">
    <cfRule type="expression" dxfId="27" priority="5">
      <formula>$G$30+$I$30&lt;=$J$30</formula>
    </cfRule>
  </conditionalFormatting>
  <conditionalFormatting sqref="A31:XFD31">
    <cfRule type="expression" dxfId="26" priority="4">
      <formula>$G$31+$I$31&lt;=$J$31</formula>
    </cfRule>
  </conditionalFormatting>
  <conditionalFormatting sqref="A32:XFD32">
    <cfRule type="expression" dxfId="25" priority="3">
      <formula>$G$32+$I$32&lt;=$J$32</formula>
    </cfRule>
  </conditionalFormatting>
  <conditionalFormatting sqref="K9:K14">
    <cfRule type="expression" dxfId="24" priority="2">
      <formula>$G$27+$I$27&lt;=$J$27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CF4E-C363-40F7-B1FE-F98C70D0EF6F}">
  <dimension ref="A1:L69"/>
  <sheetViews>
    <sheetView tabSelected="1" topLeftCell="A42" zoomScale="80" zoomScaleNormal="80" workbookViewId="0">
      <pane xSplit="1" topLeftCell="B1" activePane="topRight" state="frozen"/>
      <selection pane="topRight" activeCell="E45" sqref="E45"/>
    </sheetView>
  </sheetViews>
  <sheetFormatPr defaultColWidth="9.140625" defaultRowHeight="15" x14ac:dyDescent="0.25"/>
  <cols>
    <col min="1" max="1" width="39.28515625" style="7" customWidth="1"/>
    <col min="2" max="2" width="36.85546875" style="7" customWidth="1"/>
    <col min="3" max="3" width="41.7109375" style="7" customWidth="1"/>
    <col min="4" max="4" width="35.5703125" style="7" customWidth="1"/>
    <col min="5" max="5" width="33.28515625" style="7" customWidth="1"/>
    <col min="6" max="6" width="25.42578125" style="7" customWidth="1"/>
    <col min="7" max="7" width="18.42578125" style="59" customWidth="1"/>
    <col min="8" max="8" width="15.140625" style="7" customWidth="1"/>
    <col min="9" max="9" width="20.7109375" style="55" customWidth="1"/>
    <col min="10" max="11" width="9.140625" style="18"/>
    <col min="12" max="12" width="11.85546875" style="7" customWidth="1"/>
    <col min="13" max="16384" width="9.140625" style="7"/>
  </cols>
  <sheetData>
    <row r="1" spans="1:12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58" t="s">
        <v>6</v>
      </c>
      <c r="H1" s="46" t="s">
        <v>7</v>
      </c>
      <c r="I1" s="54" t="s">
        <v>8</v>
      </c>
      <c r="J1" s="68" t="s">
        <v>9</v>
      </c>
      <c r="K1" s="69" t="s">
        <v>10</v>
      </c>
    </row>
    <row r="2" spans="1:12" ht="166.5" customHeight="1" x14ac:dyDescent="0.25">
      <c r="B2" s="3" t="s">
        <v>95</v>
      </c>
      <c r="C2" s="4">
        <v>83</v>
      </c>
      <c r="D2" s="3" t="s">
        <v>96</v>
      </c>
      <c r="E2" s="3">
        <v>1</v>
      </c>
      <c r="F2" s="3" t="s">
        <v>13</v>
      </c>
    </row>
    <row r="3" spans="1:12" ht="179.25" customHeight="1" x14ac:dyDescent="0.25">
      <c r="B3" s="3" t="s">
        <v>97</v>
      </c>
      <c r="C3" s="4">
        <v>121</v>
      </c>
      <c r="D3" s="3" t="s">
        <v>98</v>
      </c>
      <c r="E3" s="3">
        <v>1</v>
      </c>
      <c r="F3" s="3" t="s">
        <v>13</v>
      </c>
    </row>
    <row r="4" spans="1:12" ht="138" customHeight="1" x14ac:dyDescent="0.25">
      <c r="B4" s="3" t="s">
        <v>99</v>
      </c>
      <c r="C4" s="4">
        <v>200</v>
      </c>
      <c r="D4" s="3" t="s">
        <v>100</v>
      </c>
      <c r="E4" s="3">
        <v>0</v>
      </c>
      <c r="F4" s="3" t="s">
        <v>13</v>
      </c>
    </row>
    <row r="5" spans="1:12" ht="138" customHeight="1" x14ac:dyDescent="0.25">
      <c r="B5" s="66" t="s">
        <v>101</v>
      </c>
      <c r="C5" s="4">
        <v>250</v>
      </c>
      <c r="D5" s="39" t="s">
        <v>102</v>
      </c>
      <c r="E5" s="3">
        <v>0</v>
      </c>
      <c r="F5" s="3" t="s">
        <v>13</v>
      </c>
      <c r="G5" s="59">
        <v>25</v>
      </c>
    </row>
    <row r="6" spans="1:12" ht="165.75" customHeight="1" x14ac:dyDescent="0.25">
      <c r="A6" s="8"/>
      <c r="B6" s="38" t="s">
        <v>103</v>
      </c>
      <c r="C6" s="4">
        <v>12</v>
      </c>
      <c r="D6" s="3" t="s">
        <v>104</v>
      </c>
      <c r="E6" s="3" t="s">
        <v>105</v>
      </c>
      <c r="F6" s="3" t="s">
        <v>22</v>
      </c>
      <c r="G6" s="59">
        <v>24</v>
      </c>
      <c r="H6" s="18" t="s">
        <v>106</v>
      </c>
      <c r="I6" s="56"/>
      <c r="J6" s="18">
        <v>0</v>
      </c>
      <c r="K6" s="18">
        <v>0</v>
      </c>
      <c r="L6" s="7" t="s">
        <v>107</v>
      </c>
    </row>
    <row r="7" spans="1:12" ht="165.75" customHeight="1" x14ac:dyDescent="0.25">
      <c r="A7" s="8"/>
      <c r="B7" s="38" t="s">
        <v>108</v>
      </c>
      <c r="C7" s="4">
        <v>12</v>
      </c>
      <c r="D7" s="3" t="s">
        <v>109</v>
      </c>
      <c r="E7" s="3" t="s">
        <v>110</v>
      </c>
      <c r="F7" s="3" t="s">
        <v>22</v>
      </c>
      <c r="G7" s="59">
        <v>24</v>
      </c>
      <c r="H7" s="18" t="s">
        <v>106</v>
      </c>
      <c r="I7" s="56"/>
      <c r="J7" s="18">
        <v>0</v>
      </c>
      <c r="K7" s="18">
        <v>0</v>
      </c>
      <c r="L7" s="7" t="s">
        <v>107</v>
      </c>
    </row>
    <row r="8" spans="1:12" ht="165.75" customHeight="1" x14ac:dyDescent="0.25">
      <c r="A8" s="8"/>
      <c r="B8" s="38" t="s">
        <v>111</v>
      </c>
      <c r="C8" s="4">
        <v>12</v>
      </c>
      <c r="D8" s="3" t="s">
        <v>109</v>
      </c>
      <c r="E8" s="3" t="s">
        <v>112</v>
      </c>
      <c r="F8" s="3" t="s">
        <v>22</v>
      </c>
      <c r="G8" s="59">
        <v>24</v>
      </c>
      <c r="H8" s="18" t="s">
        <v>106</v>
      </c>
      <c r="I8" s="56"/>
      <c r="J8" s="18">
        <v>0</v>
      </c>
      <c r="K8" s="18">
        <v>0</v>
      </c>
      <c r="L8" s="7" t="s">
        <v>107</v>
      </c>
    </row>
    <row r="9" spans="1:12" ht="165.75" customHeight="1" x14ac:dyDescent="0.25">
      <c r="A9" s="8"/>
      <c r="B9" s="38" t="s">
        <v>113</v>
      </c>
      <c r="C9" s="4">
        <v>12</v>
      </c>
      <c r="D9" s="3" t="s">
        <v>109</v>
      </c>
      <c r="E9" s="3" t="s">
        <v>114</v>
      </c>
      <c r="F9" s="3" t="s">
        <v>22</v>
      </c>
      <c r="G9" s="59">
        <v>26</v>
      </c>
      <c r="H9" s="18" t="s">
        <v>106</v>
      </c>
      <c r="I9" s="56"/>
      <c r="J9" s="18">
        <v>0</v>
      </c>
      <c r="K9" s="18">
        <v>0</v>
      </c>
      <c r="L9" s="7" t="s">
        <v>107</v>
      </c>
    </row>
    <row r="10" spans="1:12" ht="165.75" customHeight="1" x14ac:dyDescent="0.25">
      <c r="A10" s="8"/>
      <c r="B10" s="38" t="s">
        <v>115</v>
      </c>
      <c r="C10" s="4">
        <v>12</v>
      </c>
      <c r="D10" s="3" t="s">
        <v>109</v>
      </c>
      <c r="E10" s="3" t="s">
        <v>116</v>
      </c>
      <c r="F10" s="3" t="s">
        <v>22</v>
      </c>
      <c r="G10" s="59">
        <v>24</v>
      </c>
      <c r="H10" s="18" t="s">
        <v>106</v>
      </c>
      <c r="I10" s="56"/>
      <c r="J10" s="18">
        <v>0</v>
      </c>
      <c r="K10" s="18">
        <v>0</v>
      </c>
      <c r="L10" s="7" t="s">
        <v>107</v>
      </c>
    </row>
    <row r="11" spans="1:12" ht="165.75" customHeight="1" x14ac:dyDescent="0.25">
      <c r="A11" s="8"/>
      <c r="B11" s="38" t="s">
        <v>117</v>
      </c>
      <c r="C11" s="4">
        <v>12</v>
      </c>
      <c r="D11" s="3" t="s">
        <v>109</v>
      </c>
      <c r="E11" s="3" t="s">
        <v>105</v>
      </c>
      <c r="F11" s="3" t="s">
        <v>22</v>
      </c>
      <c r="G11" s="59">
        <v>24</v>
      </c>
      <c r="H11" s="18" t="s">
        <v>106</v>
      </c>
      <c r="I11" s="56"/>
      <c r="J11" s="18">
        <v>0</v>
      </c>
      <c r="K11" s="18">
        <v>0</v>
      </c>
      <c r="L11" s="7" t="s">
        <v>107</v>
      </c>
    </row>
    <row r="12" spans="1:12" s="70" customFormat="1" ht="141" customHeight="1" x14ac:dyDescent="0.25">
      <c r="B12" s="65" t="s">
        <v>118</v>
      </c>
      <c r="C12" s="72">
        <v>20</v>
      </c>
      <c r="D12" s="71" t="s">
        <v>119</v>
      </c>
      <c r="E12" s="71">
        <v>0</v>
      </c>
      <c r="F12" s="71" t="s">
        <v>22</v>
      </c>
      <c r="G12" s="47">
        <v>53</v>
      </c>
      <c r="H12" s="47" t="s">
        <v>43</v>
      </c>
      <c r="I12" s="47"/>
      <c r="J12" s="47">
        <v>15</v>
      </c>
      <c r="K12" s="47">
        <v>50</v>
      </c>
    </row>
    <row r="13" spans="1:12" ht="164.25" customHeight="1" x14ac:dyDescent="0.25">
      <c r="B13" s="3" t="s">
        <v>120</v>
      </c>
      <c r="C13" s="4">
        <v>55</v>
      </c>
      <c r="D13" s="3" t="s">
        <v>121</v>
      </c>
      <c r="E13" s="3">
        <v>1</v>
      </c>
      <c r="F13" s="3" t="s">
        <v>22</v>
      </c>
      <c r="G13" s="59">
        <v>6</v>
      </c>
      <c r="H13" s="18"/>
      <c r="I13" s="56"/>
    </row>
    <row r="14" spans="1:12" ht="132" customHeight="1" x14ac:dyDescent="0.25">
      <c r="B14" s="3" t="s">
        <v>122</v>
      </c>
      <c r="C14" s="4">
        <v>0.41</v>
      </c>
      <c r="D14" s="3" t="s">
        <v>123</v>
      </c>
      <c r="E14" s="3">
        <v>0</v>
      </c>
      <c r="F14" s="3" t="s">
        <v>22</v>
      </c>
      <c r="G14" s="59">
        <v>46</v>
      </c>
      <c r="H14" s="18" t="s">
        <v>124</v>
      </c>
      <c r="I14" s="56"/>
      <c r="J14" s="18">
        <v>10</v>
      </c>
      <c r="K14" s="18">
        <v>25</v>
      </c>
    </row>
    <row r="15" spans="1:12" ht="123" customHeight="1" x14ac:dyDescent="0.25">
      <c r="B15" s="3" t="s">
        <v>125</v>
      </c>
      <c r="C15" s="4">
        <v>8.67</v>
      </c>
      <c r="D15" s="3" t="s">
        <v>125</v>
      </c>
      <c r="E15" s="3">
        <v>0</v>
      </c>
      <c r="F15" s="3" t="s">
        <v>22</v>
      </c>
      <c r="G15" s="59">
        <v>57</v>
      </c>
      <c r="H15" s="18" t="s">
        <v>126</v>
      </c>
      <c r="I15" s="56"/>
      <c r="J15" s="18">
        <v>10</v>
      </c>
      <c r="K15" s="18">
        <v>25</v>
      </c>
    </row>
    <row r="16" spans="1:12" ht="117.75" customHeight="1" x14ac:dyDescent="0.25">
      <c r="B16" s="3" t="s">
        <v>127</v>
      </c>
      <c r="C16" s="4">
        <v>26.08</v>
      </c>
      <c r="D16" s="39" t="s">
        <v>127</v>
      </c>
      <c r="E16" s="3">
        <v>0</v>
      </c>
      <c r="F16" s="3" t="s">
        <v>22</v>
      </c>
      <c r="G16" s="59">
        <v>50</v>
      </c>
      <c r="H16" s="18" t="s">
        <v>126</v>
      </c>
      <c r="I16" s="56"/>
      <c r="J16" s="18">
        <v>10</v>
      </c>
      <c r="K16" s="18">
        <v>25</v>
      </c>
    </row>
    <row r="17" spans="1:11" ht="117.75" customHeight="1" x14ac:dyDescent="0.3">
      <c r="A17" s="49"/>
      <c r="B17" s="18" t="s">
        <v>128</v>
      </c>
      <c r="C17" s="48">
        <v>9.5</v>
      </c>
      <c r="D17" s="35" t="s">
        <v>129</v>
      </c>
      <c r="E17" s="3">
        <v>0</v>
      </c>
      <c r="F17" s="3" t="s">
        <v>22</v>
      </c>
      <c r="G17" s="59">
        <v>8</v>
      </c>
      <c r="H17" s="18" t="s">
        <v>126</v>
      </c>
      <c r="I17" s="56"/>
      <c r="J17" s="18">
        <v>10</v>
      </c>
      <c r="K17" s="18">
        <v>25</v>
      </c>
    </row>
    <row r="18" spans="1:11" ht="117.75" customHeight="1" x14ac:dyDescent="0.3">
      <c r="A18" s="49"/>
      <c r="B18" s="18" t="s">
        <v>130</v>
      </c>
      <c r="C18" s="4">
        <v>13.5</v>
      </c>
      <c r="D18" s="35" t="s">
        <v>131</v>
      </c>
      <c r="E18" s="3">
        <v>0</v>
      </c>
      <c r="F18" s="3" t="s">
        <v>22</v>
      </c>
      <c r="G18" s="59">
        <v>30</v>
      </c>
      <c r="H18" s="18" t="s">
        <v>126</v>
      </c>
      <c r="I18" s="56"/>
      <c r="J18" s="18">
        <v>10</v>
      </c>
      <c r="K18" s="18">
        <v>25</v>
      </c>
    </row>
    <row r="19" spans="1:11" ht="117.75" customHeight="1" x14ac:dyDescent="0.3">
      <c r="A19" s="49"/>
      <c r="B19" s="18" t="s">
        <v>132</v>
      </c>
      <c r="C19" s="4">
        <v>2</v>
      </c>
      <c r="D19" s="35" t="s">
        <v>133</v>
      </c>
      <c r="E19" s="3">
        <v>0</v>
      </c>
      <c r="F19" s="3" t="s">
        <v>22</v>
      </c>
      <c r="G19" s="18">
        <v>27</v>
      </c>
      <c r="H19" s="18"/>
      <c r="I19" s="56"/>
      <c r="J19" s="18">
        <v>10</v>
      </c>
      <c r="K19" s="18">
        <v>25</v>
      </c>
    </row>
    <row r="20" spans="1:11" ht="117.75" customHeight="1" x14ac:dyDescent="0.3">
      <c r="A20" s="49"/>
      <c r="B20" s="18" t="s">
        <v>134</v>
      </c>
      <c r="C20" s="4">
        <v>2</v>
      </c>
      <c r="D20" s="35" t="s">
        <v>135</v>
      </c>
      <c r="E20" s="3">
        <v>0</v>
      </c>
      <c r="F20" s="3" t="s">
        <v>22</v>
      </c>
      <c r="G20" s="18">
        <v>30</v>
      </c>
      <c r="H20" s="18"/>
      <c r="I20" s="56"/>
      <c r="J20" s="18">
        <v>10</v>
      </c>
      <c r="K20" s="18">
        <v>25</v>
      </c>
    </row>
    <row r="21" spans="1:11" ht="117.75" customHeight="1" x14ac:dyDescent="0.3">
      <c r="A21" s="49"/>
      <c r="B21" s="18" t="s">
        <v>136</v>
      </c>
      <c r="C21" s="4">
        <v>2</v>
      </c>
      <c r="D21" s="35" t="s">
        <v>137</v>
      </c>
      <c r="E21" s="3">
        <v>0</v>
      </c>
      <c r="F21" s="3" t="s">
        <v>22</v>
      </c>
      <c r="G21" s="18">
        <v>31</v>
      </c>
      <c r="H21" s="18"/>
      <c r="I21" s="56"/>
      <c r="J21" s="18">
        <v>10</v>
      </c>
      <c r="K21" s="18">
        <v>25</v>
      </c>
    </row>
    <row r="22" spans="1:11" ht="117.75" customHeight="1" x14ac:dyDescent="0.3">
      <c r="A22" s="49"/>
      <c r="B22" s="18" t="s">
        <v>138</v>
      </c>
      <c r="C22" s="4">
        <v>2</v>
      </c>
      <c r="D22" s="35" t="s">
        <v>139</v>
      </c>
      <c r="E22" s="3">
        <v>0</v>
      </c>
      <c r="F22" s="3" t="s">
        <v>22</v>
      </c>
      <c r="G22" s="18">
        <v>30</v>
      </c>
      <c r="H22" s="18"/>
      <c r="I22" s="56"/>
      <c r="J22" s="18">
        <v>10</v>
      </c>
      <c r="K22" s="18">
        <v>25</v>
      </c>
    </row>
    <row r="23" spans="1:11" ht="117.75" customHeight="1" x14ac:dyDescent="0.3">
      <c r="A23" s="49"/>
      <c r="B23" s="18" t="s">
        <v>140</v>
      </c>
      <c r="C23" s="4">
        <v>2</v>
      </c>
      <c r="D23" s="35" t="s">
        <v>141</v>
      </c>
      <c r="E23" s="3">
        <v>0</v>
      </c>
      <c r="F23" s="3" t="s">
        <v>22</v>
      </c>
      <c r="G23" s="18">
        <v>29</v>
      </c>
      <c r="H23" s="18"/>
      <c r="I23" s="56"/>
      <c r="J23" s="18">
        <v>10</v>
      </c>
      <c r="K23" s="18">
        <v>25</v>
      </c>
    </row>
    <row r="24" spans="1:11" ht="117.75" customHeight="1" x14ac:dyDescent="0.3">
      <c r="A24" s="49"/>
      <c r="B24" s="18" t="s">
        <v>142</v>
      </c>
      <c r="C24" s="4">
        <v>2</v>
      </c>
      <c r="D24" s="35" t="s">
        <v>143</v>
      </c>
      <c r="E24" s="3">
        <v>0</v>
      </c>
      <c r="F24" s="3" t="s">
        <v>22</v>
      </c>
      <c r="G24" s="18">
        <v>30</v>
      </c>
      <c r="H24" s="18"/>
      <c r="I24" s="56"/>
      <c r="J24" s="18">
        <v>10</v>
      </c>
      <c r="K24" s="18">
        <v>25</v>
      </c>
    </row>
    <row r="25" spans="1:11" ht="117.75" customHeight="1" x14ac:dyDescent="0.3">
      <c r="A25" s="49"/>
      <c r="B25" s="18" t="s">
        <v>144</v>
      </c>
      <c r="C25" s="4">
        <v>2</v>
      </c>
      <c r="D25" s="35" t="s">
        <v>145</v>
      </c>
      <c r="E25" s="3">
        <v>0</v>
      </c>
      <c r="F25" s="3" t="s">
        <v>22</v>
      </c>
      <c r="G25" s="18">
        <v>30</v>
      </c>
      <c r="H25" s="18"/>
      <c r="I25" s="56"/>
      <c r="J25" s="18">
        <v>10</v>
      </c>
      <c r="K25" s="18">
        <v>25</v>
      </c>
    </row>
    <row r="26" spans="1:11" ht="207.75" customHeight="1" x14ac:dyDescent="0.25">
      <c r="B26" s="6" t="s">
        <v>44</v>
      </c>
      <c r="C26" s="5">
        <v>8.5</v>
      </c>
      <c r="D26" s="67" t="s">
        <v>45</v>
      </c>
      <c r="E26" s="3" t="s">
        <v>46</v>
      </c>
      <c r="F26" s="35" t="s">
        <v>47</v>
      </c>
      <c r="G26" s="18">
        <v>60</v>
      </c>
      <c r="H26" s="18"/>
      <c r="I26" s="56"/>
      <c r="J26" s="18">
        <v>10</v>
      </c>
      <c r="K26" s="18">
        <v>25</v>
      </c>
    </row>
    <row r="27" spans="1:11" ht="140.25" customHeight="1" x14ac:dyDescent="0.25">
      <c r="B27" s="3" t="s">
        <v>20</v>
      </c>
      <c r="C27" s="4">
        <v>15.03</v>
      </c>
      <c r="D27" s="3" t="s">
        <v>21</v>
      </c>
      <c r="E27" s="3">
        <v>1</v>
      </c>
      <c r="F27" s="3" t="s">
        <v>22</v>
      </c>
      <c r="G27" s="59">
        <v>3</v>
      </c>
      <c r="H27" s="50" t="s">
        <v>23</v>
      </c>
      <c r="I27" s="51" t="s">
        <v>146</v>
      </c>
      <c r="J27" s="18">
        <v>20</v>
      </c>
      <c r="K27" s="18">
        <v>50</v>
      </c>
    </row>
    <row r="28" spans="1:11" ht="131.25" customHeight="1" x14ac:dyDescent="0.25">
      <c r="B28" s="3" t="s">
        <v>25</v>
      </c>
      <c r="C28" s="4">
        <v>15.03</v>
      </c>
      <c r="D28" s="3" t="s">
        <v>147</v>
      </c>
      <c r="E28" s="3">
        <v>1</v>
      </c>
      <c r="F28" s="3" t="s">
        <v>22</v>
      </c>
      <c r="G28" s="59">
        <v>0</v>
      </c>
      <c r="H28" s="50" t="s">
        <v>30</v>
      </c>
      <c r="I28" s="52" t="s">
        <v>24</v>
      </c>
      <c r="J28" s="18">
        <v>20</v>
      </c>
      <c r="K28" s="18">
        <v>50</v>
      </c>
    </row>
    <row r="29" spans="1:11" ht="144.75" customHeight="1" x14ac:dyDescent="0.25">
      <c r="B29" s="3" t="s">
        <v>28</v>
      </c>
      <c r="C29" s="4">
        <v>15.03</v>
      </c>
      <c r="D29" s="3" t="s">
        <v>29</v>
      </c>
      <c r="E29" s="3">
        <v>0</v>
      </c>
      <c r="F29" s="3" t="s">
        <v>22</v>
      </c>
      <c r="G29" s="18">
        <v>7</v>
      </c>
      <c r="H29" s="50" t="s">
        <v>30</v>
      </c>
      <c r="I29" s="53" t="s">
        <v>148</v>
      </c>
      <c r="J29" s="18">
        <v>20</v>
      </c>
      <c r="K29" s="18">
        <v>50</v>
      </c>
    </row>
    <row r="30" spans="1:11" ht="144.75" customHeight="1" x14ac:dyDescent="0.25">
      <c r="B30" s="74" t="s">
        <v>32</v>
      </c>
      <c r="C30" s="4"/>
      <c r="D30" s="3" t="s">
        <v>32</v>
      </c>
      <c r="E30" s="3"/>
      <c r="F30" s="3"/>
      <c r="G30" s="18"/>
      <c r="H30" s="50"/>
      <c r="I30" s="53"/>
    </row>
    <row r="31" spans="1:11" ht="144.75" customHeight="1" x14ac:dyDescent="0.25">
      <c r="B31" s="74" t="s">
        <v>33</v>
      </c>
      <c r="C31" s="4"/>
      <c r="D31" s="3" t="s">
        <v>34</v>
      </c>
      <c r="E31" s="3"/>
      <c r="F31" s="3"/>
      <c r="G31" s="18"/>
      <c r="H31" s="50"/>
      <c r="I31" s="53"/>
    </row>
    <row r="32" spans="1:11" ht="144.75" customHeight="1" x14ac:dyDescent="0.25">
      <c r="B32" s="74" t="s">
        <v>35</v>
      </c>
      <c r="C32" s="4"/>
      <c r="D32" s="3" t="s">
        <v>36</v>
      </c>
      <c r="E32" s="3"/>
      <c r="F32" s="3"/>
      <c r="G32" s="18"/>
      <c r="H32" s="50"/>
      <c r="I32" s="53"/>
    </row>
    <row r="33" spans="1:11" ht="144.75" customHeight="1" x14ac:dyDescent="0.25">
      <c r="B33" s="74" t="s">
        <v>35</v>
      </c>
      <c r="C33" s="4"/>
      <c r="D33" s="3" t="s">
        <v>37</v>
      </c>
      <c r="E33" s="3"/>
      <c r="F33" s="3"/>
      <c r="G33" s="18"/>
      <c r="H33" s="50"/>
      <c r="I33" s="53"/>
    </row>
    <row r="34" spans="1:11" ht="144.75" customHeight="1" x14ac:dyDescent="0.25">
      <c r="B34" s="74" t="s">
        <v>38</v>
      </c>
      <c r="C34" s="4"/>
      <c r="D34" s="3" t="s">
        <v>39</v>
      </c>
      <c r="E34" s="3"/>
      <c r="F34" s="3"/>
      <c r="G34" s="18"/>
      <c r="H34" s="50"/>
      <c r="I34" s="53"/>
    </row>
    <row r="35" spans="1:11" ht="144.75" customHeight="1" x14ac:dyDescent="0.25">
      <c r="B35" s="3" t="s">
        <v>40</v>
      </c>
      <c r="C35" s="4"/>
      <c r="D35" s="3" t="s">
        <v>41</v>
      </c>
      <c r="E35" s="3"/>
      <c r="F35" s="3"/>
      <c r="G35" s="18"/>
      <c r="H35" s="50"/>
      <c r="I35" s="53"/>
    </row>
    <row r="36" spans="1:11" ht="145.5" customHeight="1" x14ac:dyDescent="0.25">
      <c r="B36" s="64" t="s">
        <v>149</v>
      </c>
      <c r="C36" s="61">
        <v>182</v>
      </c>
      <c r="D36" s="64" t="s">
        <v>150</v>
      </c>
      <c r="E36" s="62">
        <v>0</v>
      </c>
      <c r="F36" s="62" t="s">
        <v>151</v>
      </c>
      <c r="G36" s="63">
        <v>20</v>
      </c>
      <c r="H36" s="50"/>
      <c r="I36" s="52"/>
      <c r="J36" s="18">
        <v>10</v>
      </c>
      <c r="K36" s="18">
        <v>20</v>
      </c>
    </row>
    <row r="37" spans="1:11" ht="165.75" customHeight="1" x14ac:dyDescent="0.25">
      <c r="B37" s="3" t="s">
        <v>152</v>
      </c>
      <c r="C37" s="3" t="s">
        <v>153</v>
      </c>
      <c r="D37" s="3" t="s">
        <v>154</v>
      </c>
      <c r="E37" s="3">
        <v>25</v>
      </c>
      <c r="F37" s="3" t="s">
        <v>22</v>
      </c>
      <c r="G37" s="59">
        <v>620</v>
      </c>
      <c r="H37" s="18" t="s">
        <v>86</v>
      </c>
      <c r="I37" s="56"/>
    </row>
    <row r="38" spans="1:11" ht="163.5" customHeight="1" x14ac:dyDescent="0.25">
      <c r="B38" s="3" t="s">
        <v>155</v>
      </c>
      <c r="C38" s="3" t="s">
        <v>153</v>
      </c>
      <c r="D38" s="3" t="s">
        <v>156</v>
      </c>
      <c r="E38" s="3">
        <v>25</v>
      </c>
      <c r="F38" s="3" t="s">
        <v>22</v>
      </c>
      <c r="G38" s="59">
        <v>0</v>
      </c>
      <c r="H38" s="18" t="s">
        <v>86</v>
      </c>
    </row>
    <row r="39" spans="1:11" ht="131.25" customHeight="1" x14ac:dyDescent="0.25">
      <c r="A39" s="34" t="s">
        <v>87</v>
      </c>
      <c r="B39" s="18" t="s">
        <v>157</v>
      </c>
      <c r="D39" s="35" t="s">
        <v>92</v>
      </c>
      <c r="G39" s="59">
        <v>0</v>
      </c>
      <c r="H39" s="59" t="s">
        <v>86</v>
      </c>
    </row>
    <row r="40" spans="1:11" ht="126.75" customHeight="1" x14ac:dyDescent="0.25">
      <c r="A40" s="40" t="e" vm="2">
        <v>#VALUE!</v>
      </c>
      <c r="B40" s="83" t="s">
        <v>158</v>
      </c>
      <c r="C40" s="40"/>
      <c r="D40" s="57" t="s">
        <v>159</v>
      </c>
      <c r="G40" s="59">
        <v>1240</v>
      </c>
      <c r="H40" s="18" t="s">
        <v>86</v>
      </c>
    </row>
    <row r="41" spans="1:11" ht="106.5" customHeight="1" x14ac:dyDescent="0.25">
      <c r="A41" s="29" t="e" vm="1">
        <v>#VALUE!</v>
      </c>
      <c r="B41" s="18" t="s">
        <v>157</v>
      </c>
      <c r="C41" s="41"/>
      <c r="D41" s="7" t="s">
        <v>160</v>
      </c>
      <c r="G41" s="59">
        <v>388</v>
      </c>
      <c r="H41" s="59" t="s">
        <v>86</v>
      </c>
    </row>
    <row r="42" spans="1:11" ht="124.5" customHeight="1" x14ac:dyDescent="0.25">
      <c r="A42" s="29" t="e" vm="3">
        <v>#VALUE!</v>
      </c>
      <c r="B42" s="83" t="s">
        <v>161</v>
      </c>
      <c r="C42" s="41"/>
      <c r="D42" s="43" t="s">
        <v>162</v>
      </c>
      <c r="G42" s="59">
        <v>2300</v>
      </c>
      <c r="H42" s="18" t="s">
        <v>86</v>
      </c>
    </row>
    <row r="43" spans="1:11" ht="139.5" customHeight="1" x14ac:dyDescent="0.25">
      <c r="A43" s="29"/>
      <c r="B43" s="83" t="s">
        <v>227</v>
      </c>
      <c r="C43" s="41"/>
      <c r="D43" s="85" t="s">
        <v>228</v>
      </c>
      <c r="H43" s="18" t="s">
        <v>86</v>
      </c>
    </row>
    <row r="44" spans="1:11" ht="139.5" customHeight="1" x14ac:dyDescent="0.25">
      <c r="A44" s="29"/>
      <c r="B44" s="86" t="s">
        <v>229</v>
      </c>
      <c r="D44" s="35" t="s">
        <v>230</v>
      </c>
      <c r="F44" s="3" t="s">
        <v>22</v>
      </c>
      <c r="G44" s="7"/>
      <c r="H44" s="50" t="s">
        <v>86</v>
      </c>
    </row>
    <row r="45" spans="1:11" s="70" customFormat="1" ht="116.25" customHeight="1" x14ac:dyDescent="0.25">
      <c r="B45" s="71" t="s">
        <v>163</v>
      </c>
      <c r="C45" s="72">
        <v>72</v>
      </c>
      <c r="D45" s="71" t="s">
        <v>164</v>
      </c>
      <c r="E45" s="71">
        <v>1</v>
      </c>
      <c r="F45" s="71" t="s">
        <v>13</v>
      </c>
      <c r="G45" s="47"/>
      <c r="J45" s="47"/>
      <c r="K45" s="47"/>
    </row>
    <row r="46" spans="1:11" s="70" customFormat="1" ht="165" customHeight="1" x14ac:dyDescent="0.25">
      <c r="B46" s="71" t="s">
        <v>165</v>
      </c>
      <c r="C46" s="72">
        <v>109</v>
      </c>
      <c r="D46" s="71" t="s">
        <v>166</v>
      </c>
      <c r="E46" s="71">
        <v>1</v>
      </c>
      <c r="F46" s="71" t="s">
        <v>13</v>
      </c>
      <c r="G46" s="47"/>
      <c r="J46" s="47"/>
      <c r="K46" s="47"/>
    </row>
    <row r="47" spans="1:11" s="70" customFormat="1" ht="179.25" customHeight="1" x14ac:dyDescent="0.25">
      <c r="B47" s="71" t="s">
        <v>167</v>
      </c>
      <c r="C47" s="72">
        <v>71.5</v>
      </c>
      <c r="D47" s="71" t="s">
        <v>167</v>
      </c>
      <c r="E47" s="71">
        <v>1</v>
      </c>
      <c r="F47" s="71" t="s">
        <v>13</v>
      </c>
      <c r="G47" s="73"/>
      <c r="H47" s="71"/>
      <c r="J47" s="47"/>
      <c r="K47" s="47"/>
    </row>
    <row r="48" spans="1:11" ht="15.75" x14ac:dyDescent="0.25">
      <c r="A48" s="29"/>
      <c r="B48" s="65" t="s">
        <v>168</v>
      </c>
      <c r="C48" s="41"/>
      <c r="D48" s="43"/>
    </row>
    <row r="49" spans="1:4" ht="15.75" x14ac:dyDescent="0.25">
      <c r="A49" s="29"/>
      <c r="B49" s="65" t="s">
        <v>169</v>
      </c>
      <c r="C49" s="41"/>
      <c r="D49" s="43"/>
    </row>
    <row r="50" spans="1:4" ht="30" x14ac:dyDescent="0.25">
      <c r="A50" s="29"/>
      <c r="B50" s="65" t="s">
        <v>170</v>
      </c>
      <c r="C50" s="41"/>
      <c r="D50" s="43"/>
    </row>
    <row r="51" spans="1:4" ht="15.75" x14ac:dyDescent="0.25">
      <c r="A51" s="29"/>
      <c r="B51" s="42"/>
      <c r="C51" s="41"/>
      <c r="D51" s="43"/>
    </row>
    <row r="52" spans="1:4" ht="15.75" x14ac:dyDescent="0.25">
      <c r="A52" s="29"/>
      <c r="B52" s="42"/>
      <c r="C52" s="41"/>
      <c r="D52" s="43"/>
    </row>
    <row r="53" spans="1:4" ht="15.75" x14ac:dyDescent="0.25">
      <c r="A53" s="29"/>
      <c r="B53" s="42"/>
      <c r="C53" s="41"/>
      <c r="D53" s="43"/>
    </row>
    <row r="54" spans="1:4" ht="15.75" x14ac:dyDescent="0.25">
      <c r="A54" s="18"/>
      <c r="B54" s="42"/>
      <c r="C54" s="41"/>
      <c r="D54" s="43"/>
    </row>
    <row r="55" spans="1:4" ht="15.75" x14ac:dyDescent="0.25">
      <c r="A55" s="18"/>
      <c r="B55" s="42"/>
      <c r="C55" s="41"/>
      <c r="D55" s="43"/>
    </row>
    <row r="56" spans="1:4" ht="15.75" x14ac:dyDescent="0.25">
      <c r="A56" s="18"/>
      <c r="B56" s="32"/>
      <c r="C56" s="44"/>
      <c r="D56" s="43"/>
    </row>
    <row r="57" spans="1:4" ht="15.75" x14ac:dyDescent="0.25">
      <c r="A57" s="18"/>
      <c r="B57" s="32"/>
      <c r="C57" s="44"/>
      <c r="D57" s="43"/>
    </row>
    <row r="58" spans="1:4" ht="15.75" x14ac:dyDescent="0.25">
      <c r="A58" s="18"/>
      <c r="B58" s="32"/>
      <c r="C58" s="44"/>
      <c r="D58" s="43"/>
    </row>
    <row r="59" spans="1:4" ht="15.75" x14ac:dyDescent="0.25">
      <c r="A59" s="18"/>
      <c r="B59" s="32"/>
      <c r="C59" s="44"/>
      <c r="D59" s="43"/>
    </row>
    <row r="60" spans="1:4" ht="15.75" x14ac:dyDescent="0.25">
      <c r="A60" s="18"/>
      <c r="B60" s="32"/>
      <c r="C60" s="44"/>
      <c r="D60" s="43"/>
    </row>
    <row r="61" spans="1:4" ht="15.75" x14ac:dyDescent="0.25">
      <c r="A61" s="18"/>
      <c r="B61" s="32"/>
      <c r="C61" s="44"/>
      <c r="D61" s="43"/>
    </row>
    <row r="62" spans="1:4" ht="15.75" x14ac:dyDescent="0.25">
      <c r="A62" s="18"/>
      <c r="B62" s="32"/>
      <c r="C62" s="44"/>
      <c r="D62" s="43"/>
    </row>
    <row r="63" spans="1:4" ht="15.75" x14ac:dyDescent="0.25">
      <c r="A63" s="18"/>
      <c r="B63" s="32"/>
      <c r="C63" s="44"/>
      <c r="D63" s="43"/>
    </row>
    <row r="64" spans="1:4" ht="15.75" x14ac:dyDescent="0.25">
      <c r="A64" s="18"/>
      <c r="B64" s="32"/>
      <c r="C64" s="44"/>
    </row>
    <row r="65" spans="1:4" ht="15.75" x14ac:dyDescent="0.25">
      <c r="A65" s="18"/>
      <c r="B65" s="32"/>
      <c r="C65" s="44"/>
    </row>
    <row r="66" spans="1:4" x14ac:dyDescent="0.25">
      <c r="A66" s="18"/>
      <c r="C66" s="45"/>
    </row>
    <row r="67" spans="1:4" ht="15.75" x14ac:dyDescent="0.25">
      <c r="A67" s="18"/>
      <c r="C67" s="41"/>
      <c r="D67" s="43"/>
    </row>
    <row r="68" spans="1:4" ht="15.75" x14ac:dyDescent="0.25">
      <c r="A68" s="18"/>
      <c r="C68" s="41"/>
    </row>
    <row r="69" spans="1:4" ht="15.75" x14ac:dyDescent="0.25">
      <c r="A69" s="18"/>
      <c r="C69" s="41"/>
    </row>
  </sheetData>
  <phoneticPr fontId="11" type="noConversion"/>
  <conditionalFormatting sqref="A7:G7 I7:J7 M7:XFD7">
    <cfRule type="expression" dxfId="23" priority="23">
      <formula>$G$7+$I$7&lt;=$J$7</formula>
    </cfRule>
  </conditionalFormatting>
  <conditionalFormatting sqref="A19:H19 J19 L19:XFD19">
    <cfRule type="expression" dxfId="22" priority="12">
      <formula>$G$19+$I$19&lt;=$J$19</formula>
    </cfRule>
  </conditionalFormatting>
  <conditionalFormatting sqref="A20:H20 J20 L20:XFD20">
    <cfRule type="expression" dxfId="21" priority="11">
      <formula>$G$20+$I$20&lt;=$J$20</formula>
    </cfRule>
  </conditionalFormatting>
  <conditionalFormatting sqref="A21:H21 J21 L21:XFD21">
    <cfRule type="expression" dxfId="20" priority="10">
      <formula>$G$21+$I$21&lt;=$J$21</formula>
    </cfRule>
  </conditionalFormatting>
  <conditionalFormatting sqref="A22:H22 J22 L22:XFD22">
    <cfRule type="expression" dxfId="19" priority="9">
      <formula>$G$22+$I$22&lt;=$J$22</formula>
    </cfRule>
  </conditionalFormatting>
  <conditionalFormatting sqref="A23:H23 J23 L23:XFD23">
    <cfRule type="expression" dxfId="18" priority="8">
      <formula>$G$23+$I$23&lt;=$J$23</formula>
    </cfRule>
  </conditionalFormatting>
  <conditionalFormatting sqref="A24:H24 J24 L24:XFD24">
    <cfRule type="expression" dxfId="17" priority="7">
      <formula>$G$24+$I$24&lt;=$J$24</formula>
    </cfRule>
  </conditionalFormatting>
  <conditionalFormatting sqref="A25:H25 J25 L25:XFD25">
    <cfRule type="expression" dxfId="16" priority="6">
      <formula>$G$25+$I$25&lt;=$J$25</formula>
    </cfRule>
  </conditionalFormatting>
  <conditionalFormatting sqref="A8:J8 M8:XFD8">
    <cfRule type="expression" dxfId="15" priority="22">
      <formula>$G$8+$I$8&lt;=$J$8</formula>
    </cfRule>
  </conditionalFormatting>
  <conditionalFormatting sqref="A9:J9 M9:XFD9">
    <cfRule type="expression" dxfId="14" priority="21">
      <formula>$G$9+$I$9&lt;=$J$9</formula>
    </cfRule>
  </conditionalFormatting>
  <conditionalFormatting sqref="A10:J10 M10:XFD10">
    <cfRule type="expression" dxfId="13" priority="20">
      <formula>$G$10+$I$10&lt;=$J$10</formula>
    </cfRule>
  </conditionalFormatting>
  <conditionalFormatting sqref="A11:J11 M11:XFD11">
    <cfRule type="expression" dxfId="12" priority="19">
      <formula>$G$11+$I$11&lt;=$J$11</formula>
    </cfRule>
  </conditionalFormatting>
  <conditionalFormatting sqref="A15:J15 L15:XFD15">
    <cfRule type="expression" dxfId="11" priority="16">
      <formula>$G$15+$I$15&lt;=$J$15</formula>
    </cfRule>
  </conditionalFormatting>
  <conditionalFormatting sqref="A16:J16 L16:XFD16">
    <cfRule type="expression" dxfId="10" priority="15">
      <formula>$G$16+$I$16&lt;=$J$16</formula>
    </cfRule>
  </conditionalFormatting>
  <conditionalFormatting sqref="A17:J17 L17:XFD17">
    <cfRule type="expression" dxfId="9" priority="14">
      <formula>$G$17+$I$17&lt;=$J$17</formula>
    </cfRule>
  </conditionalFormatting>
  <conditionalFormatting sqref="A18:J18 L18:XFD18">
    <cfRule type="expression" dxfId="8" priority="13">
      <formula>$G$18+$I$18&lt;=$J$18</formula>
    </cfRule>
  </conditionalFormatting>
  <conditionalFormatting sqref="A26:J26 L26:XFD26">
    <cfRule type="expression" dxfId="7" priority="5">
      <formula>$G$26+$I$26&lt;=$J$26</formula>
    </cfRule>
  </conditionalFormatting>
  <conditionalFormatting sqref="A28:J28 L28:XFD28">
    <cfRule type="expression" dxfId="6" priority="3">
      <formula>$G$28+$I$28&lt;=$J$28</formula>
    </cfRule>
  </conditionalFormatting>
  <conditionalFormatting sqref="A29:J29 L29:XFD35 A30:A34 C30:J34 A35:J35">
    <cfRule type="expression" dxfId="5" priority="2">
      <formula>$G$29+$I$29&lt;=$J$29</formula>
    </cfRule>
  </conditionalFormatting>
  <conditionalFormatting sqref="A6:XFD6 H7:H10 K7:L11">
    <cfRule type="expression" dxfId="4" priority="24">
      <formula>$G$6+$I$6&lt;=$J$6</formula>
    </cfRule>
  </conditionalFormatting>
  <conditionalFormatting sqref="A12:XFD12">
    <cfRule type="expression" dxfId="3" priority="18">
      <formula>$G$12+$I$12&lt;=$J$12</formula>
    </cfRule>
  </conditionalFormatting>
  <conditionalFormatting sqref="A14:XFD14 K15:K26">
    <cfRule type="expression" dxfId="2" priority="17">
      <formula>$G$14+$I$14&lt;=$J$14</formula>
    </cfRule>
  </conditionalFormatting>
  <conditionalFormatting sqref="A27:XFD27 K28:K35">
    <cfRule type="expression" dxfId="1" priority="4">
      <formula>$G$27+$I$27&lt;=$J$27</formula>
    </cfRule>
  </conditionalFormatting>
  <conditionalFormatting sqref="A36:XFD36">
    <cfRule type="expression" dxfId="0" priority="1">
      <formula>$G$36+$I$36&lt;=$J$36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3C47-50A8-4841-923E-3F0A249EE899}">
  <dimension ref="A1:J13"/>
  <sheetViews>
    <sheetView workbookViewId="0">
      <selection activeCell="B16" sqref="B16"/>
    </sheetView>
  </sheetViews>
  <sheetFormatPr defaultRowHeight="15" x14ac:dyDescent="0.25"/>
  <cols>
    <col min="1" max="1" width="23" customWidth="1"/>
    <col min="2" max="2" width="57.7109375" customWidth="1"/>
    <col min="3" max="3" width="7.5703125" customWidth="1"/>
    <col min="4" max="4" width="31.85546875" customWidth="1"/>
    <col min="5" max="5" width="20.85546875" customWidth="1"/>
    <col min="6" max="6" width="31.5703125" customWidth="1"/>
    <col min="7" max="7" width="39.5703125" customWidth="1"/>
    <col min="8" max="9" width="12.5703125" bestFit="1" customWidth="1"/>
    <col min="10" max="10" width="15.42578125" customWidth="1"/>
  </cols>
  <sheetData>
    <row r="1" spans="1:10" s="23" customFormat="1" ht="31.5" x14ac:dyDescent="0.25">
      <c r="A1" s="19" t="s">
        <v>171</v>
      </c>
      <c r="B1" s="20" t="s">
        <v>172</v>
      </c>
      <c r="C1" s="20" t="s">
        <v>173</v>
      </c>
      <c r="D1" s="20" t="s">
        <v>174</v>
      </c>
      <c r="E1" s="20" t="s">
        <v>175</v>
      </c>
      <c r="F1" s="21"/>
      <c r="G1" s="22" t="s">
        <v>176</v>
      </c>
      <c r="H1" s="28" t="s">
        <v>177</v>
      </c>
      <c r="I1" s="28" t="s">
        <v>177</v>
      </c>
      <c r="J1" s="28" t="s">
        <v>177</v>
      </c>
    </row>
    <row r="2" spans="1:10" ht="15.75" x14ac:dyDescent="0.25">
      <c r="A2" t="s">
        <v>178</v>
      </c>
      <c r="B2" s="10" t="s">
        <v>179</v>
      </c>
      <c r="C2" s="15">
        <v>11</v>
      </c>
      <c r="D2" s="12" t="s">
        <v>180</v>
      </c>
      <c r="E2" s="13">
        <f>G2*0.5</f>
        <v>288.07</v>
      </c>
      <c r="F2" s="10"/>
      <c r="G2" s="36">
        <v>576.14</v>
      </c>
      <c r="H2" s="32" t="s">
        <v>181</v>
      </c>
      <c r="I2" s="32"/>
      <c r="J2" s="32"/>
    </row>
    <row r="3" spans="1:10" ht="15.75" x14ac:dyDescent="0.25">
      <c r="A3" t="s">
        <v>178</v>
      </c>
      <c r="B3" s="76" t="s">
        <v>182</v>
      </c>
      <c r="C3" s="15">
        <v>13</v>
      </c>
      <c r="D3" s="14" t="s">
        <v>183</v>
      </c>
      <c r="E3" s="13">
        <f t="shared" ref="E3:E12" si="0">G3*0.5</f>
        <v>197.62</v>
      </c>
      <c r="F3" s="10"/>
      <c r="G3" s="36">
        <v>395.24</v>
      </c>
      <c r="H3" s="32" t="s">
        <v>184</v>
      </c>
      <c r="I3" s="32"/>
      <c r="J3" s="32"/>
    </row>
    <row r="4" spans="1:10" ht="15.75" x14ac:dyDescent="0.25">
      <c r="A4" t="s">
        <v>178</v>
      </c>
      <c r="B4" s="10" t="s">
        <v>185</v>
      </c>
      <c r="C4" s="15">
        <v>6</v>
      </c>
      <c r="D4" s="12" t="s">
        <v>180</v>
      </c>
      <c r="E4" s="13">
        <f t="shared" si="0"/>
        <v>918.96</v>
      </c>
      <c r="F4" s="11" t="s">
        <v>186</v>
      </c>
      <c r="G4" s="36">
        <v>1837.92</v>
      </c>
      <c r="H4" s="32" t="s">
        <v>187</v>
      </c>
      <c r="I4" s="32" t="s">
        <v>188</v>
      </c>
      <c r="J4" s="32" t="s">
        <v>189</v>
      </c>
    </row>
    <row r="5" spans="1:10" ht="15.75" x14ac:dyDescent="0.25">
      <c r="A5" t="s">
        <v>178</v>
      </c>
      <c r="B5" s="10" t="s">
        <v>190</v>
      </c>
      <c r="C5" s="15">
        <v>5</v>
      </c>
      <c r="D5" s="12" t="s">
        <v>180</v>
      </c>
      <c r="E5" s="13">
        <f t="shared" si="0"/>
        <v>719.56500000000005</v>
      </c>
      <c r="F5" s="11" t="s">
        <v>186</v>
      </c>
      <c r="G5" s="36">
        <v>1439.13</v>
      </c>
      <c r="H5" s="32" t="s">
        <v>191</v>
      </c>
      <c r="I5" s="32"/>
      <c r="J5" s="32"/>
    </row>
    <row r="6" spans="1:10" ht="15.75" x14ac:dyDescent="0.25">
      <c r="A6" t="s">
        <v>178</v>
      </c>
      <c r="B6" s="10" t="s">
        <v>192</v>
      </c>
      <c r="C6" s="15">
        <v>2</v>
      </c>
      <c r="D6" s="14" t="s">
        <v>183</v>
      </c>
      <c r="E6" s="13">
        <f t="shared" si="0"/>
        <v>395.10500000000002</v>
      </c>
      <c r="F6" s="11"/>
      <c r="G6" s="36">
        <v>790.21</v>
      </c>
      <c r="H6" s="32" t="s">
        <v>193</v>
      </c>
      <c r="I6" s="32"/>
      <c r="J6" s="32"/>
    </row>
    <row r="7" spans="1:10" ht="15.75" x14ac:dyDescent="0.25">
      <c r="A7" t="s">
        <v>178</v>
      </c>
      <c r="B7" s="76" t="s">
        <v>194</v>
      </c>
      <c r="C7" s="15">
        <v>10</v>
      </c>
      <c r="D7" s="14" t="s">
        <v>183</v>
      </c>
      <c r="E7" s="13">
        <f t="shared" si="0"/>
        <v>812.58</v>
      </c>
      <c r="F7" s="11" t="s">
        <v>195</v>
      </c>
      <c r="G7" s="36">
        <v>1625.16</v>
      </c>
      <c r="H7" s="32" t="s">
        <v>196</v>
      </c>
      <c r="I7" s="32" t="s">
        <v>197</v>
      </c>
      <c r="J7" s="32"/>
    </row>
    <row r="8" spans="1:10" ht="14.45" customHeight="1" x14ac:dyDescent="0.25">
      <c r="A8" t="s">
        <v>178</v>
      </c>
      <c r="B8" s="10" t="s">
        <v>198</v>
      </c>
      <c r="C8" s="16">
        <v>2</v>
      </c>
      <c r="D8" s="14" t="s">
        <v>183</v>
      </c>
      <c r="E8" s="13">
        <f t="shared" si="0"/>
        <v>675.05499999999995</v>
      </c>
      <c r="F8" s="11" t="s">
        <v>186</v>
      </c>
      <c r="G8" s="36">
        <v>1350.11</v>
      </c>
      <c r="H8" s="32" t="s">
        <v>199</v>
      </c>
      <c r="I8" s="7"/>
      <c r="J8" s="7"/>
    </row>
    <row r="9" spans="1:10" ht="15.75" x14ac:dyDescent="0.25">
      <c r="A9" t="s">
        <v>178</v>
      </c>
      <c r="B9" s="10" t="s">
        <v>200</v>
      </c>
      <c r="C9" s="16">
        <v>2</v>
      </c>
      <c r="D9" s="14" t="s">
        <v>183</v>
      </c>
      <c r="E9" s="13">
        <f t="shared" si="0"/>
        <v>677.30499999999995</v>
      </c>
      <c r="F9" s="11" t="s">
        <v>186</v>
      </c>
      <c r="G9" s="36">
        <v>1354.61</v>
      </c>
      <c r="H9" s="32" t="s">
        <v>201</v>
      </c>
      <c r="I9" s="7"/>
      <c r="J9" s="7"/>
    </row>
    <row r="10" spans="1:10" ht="15.75" x14ac:dyDescent="0.25">
      <c r="A10" t="s">
        <v>178</v>
      </c>
      <c r="B10" s="77" t="s">
        <v>202</v>
      </c>
      <c r="C10" s="16">
        <v>2</v>
      </c>
      <c r="D10" s="17" t="s">
        <v>203</v>
      </c>
      <c r="E10" s="13">
        <f t="shared" si="0"/>
        <v>236.97</v>
      </c>
      <c r="F10" s="11"/>
      <c r="G10" s="37">
        <v>473.94</v>
      </c>
      <c r="H10" s="32" t="s">
        <v>204</v>
      </c>
      <c r="I10" s="32"/>
      <c r="J10" s="7"/>
    </row>
    <row r="11" spans="1:10" ht="15.75" x14ac:dyDescent="0.25">
      <c r="A11" t="s">
        <v>178</v>
      </c>
      <c r="B11" s="17" t="s">
        <v>205</v>
      </c>
      <c r="C11" s="16">
        <v>4</v>
      </c>
      <c r="D11" s="17" t="s">
        <v>206</v>
      </c>
      <c r="E11" s="13">
        <f t="shared" si="0"/>
        <v>282.40499999999997</v>
      </c>
      <c r="F11" s="11"/>
      <c r="G11" s="37">
        <v>564.80999999999995</v>
      </c>
      <c r="H11" s="32" t="s">
        <v>199</v>
      </c>
      <c r="I11" s="32"/>
      <c r="J11" s="7"/>
    </row>
    <row r="12" spans="1:10" ht="15.75" x14ac:dyDescent="0.25">
      <c r="A12" t="s">
        <v>178</v>
      </c>
      <c r="B12" s="17" t="s">
        <v>207</v>
      </c>
      <c r="C12" s="16">
        <v>3</v>
      </c>
      <c r="D12" s="17" t="s">
        <v>206</v>
      </c>
      <c r="E12" s="13">
        <f t="shared" si="0"/>
        <v>630.31500000000005</v>
      </c>
      <c r="F12" s="11" t="s">
        <v>186</v>
      </c>
      <c r="G12" s="37">
        <v>1260.6300000000001</v>
      </c>
      <c r="H12" s="32" t="s">
        <v>208</v>
      </c>
      <c r="I12" s="32"/>
      <c r="J12" s="7"/>
    </row>
    <row r="13" spans="1:10" ht="15.75" x14ac:dyDescent="0.25">
      <c r="B13" s="78"/>
      <c r="C13" s="79"/>
      <c r="E13" s="80"/>
      <c r="F13" s="81"/>
      <c r="G13" s="80"/>
      <c r="H13" s="82"/>
      <c r="I13" s="82"/>
      <c r="J13" s="82"/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70AD-F7BD-4038-AF6E-5975972BAD9D}">
  <dimension ref="A1:I11"/>
  <sheetViews>
    <sheetView workbookViewId="0">
      <selection activeCell="A9" sqref="A9"/>
    </sheetView>
  </sheetViews>
  <sheetFormatPr defaultRowHeight="15" x14ac:dyDescent="0.25"/>
  <cols>
    <col min="1" max="1" width="24.85546875" customWidth="1"/>
    <col min="2" max="2" width="51.28515625" customWidth="1"/>
    <col min="4" max="4" width="101" customWidth="1"/>
    <col min="5" max="5" width="22.7109375" style="24" customWidth="1"/>
    <col min="6" max="6" width="20.7109375" customWidth="1"/>
    <col min="7" max="7" width="14.140625" customWidth="1"/>
    <col min="8" max="8" width="14.5703125" customWidth="1"/>
    <col min="9" max="9" width="17.28515625" customWidth="1"/>
  </cols>
  <sheetData>
    <row r="1" spans="1:9" s="23" customFormat="1" ht="47.25" x14ac:dyDescent="0.25">
      <c r="A1" s="19" t="s">
        <v>171</v>
      </c>
      <c r="B1" s="25" t="s">
        <v>172</v>
      </c>
      <c r="C1" s="25" t="s">
        <v>209</v>
      </c>
      <c r="D1" s="25" t="s">
        <v>210</v>
      </c>
      <c r="E1" s="26" t="s">
        <v>175</v>
      </c>
      <c r="F1" s="27" t="s">
        <v>176</v>
      </c>
      <c r="G1" s="28" t="s">
        <v>177</v>
      </c>
      <c r="H1" s="28" t="s">
        <v>177</v>
      </c>
      <c r="I1" s="28" t="s">
        <v>177</v>
      </c>
    </row>
    <row r="2" spans="1:9" ht="15.75" x14ac:dyDescent="0.25">
      <c r="A2" t="s">
        <v>178</v>
      </c>
      <c r="B2" s="7" t="s">
        <v>211</v>
      </c>
      <c r="C2" s="29">
        <v>1</v>
      </c>
      <c r="D2" s="30" t="s">
        <v>212</v>
      </c>
      <c r="E2" s="31">
        <f>1752.43*0.5</f>
        <v>876.21500000000003</v>
      </c>
      <c r="F2" s="31">
        <f>E2*2</f>
        <v>1752.43</v>
      </c>
      <c r="G2" s="32" t="s">
        <v>213</v>
      </c>
      <c r="H2" s="32"/>
      <c r="I2" s="32"/>
    </row>
    <row r="3" spans="1:9" ht="15.75" x14ac:dyDescent="0.25">
      <c r="B3" s="7" t="s">
        <v>214</v>
      </c>
      <c r="C3" s="29">
        <v>1</v>
      </c>
      <c r="D3" s="30" t="s">
        <v>215</v>
      </c>
      <c r="E3" s="31">
        <f>876.46*0.5</f>
        <v>438.23</v>
      </c>
      <c r="F3" s="31">
        <f t="shared" ref="F3:F9" si="0">E3*2</f>
        <v>876.46</v>
      </c>
      <c r="G3" s="32" t="s">
        <v>213</v>
      </c>
      <c r="H3" s="7"/>
      <c r="I3" s="7"/>
    </row>
    <row r="4" spans="1:9" ht="15.75" x14ac:dyDescent="0.25">
      <c r="B4" s="7" t="s">
        <v>216</v>
      </c>
      <c r="C4" s="29">
        <v>1</v>
      </c>
      <c r="D4" s="30" t="s">
        <v>217</v>
      </c>
      <c r="E4" s="33">
        <f>1067.53*0.5</f>
        <v>533.76499999999999</v>
      </c>
      <c r="F4" s="31">
        <f t="shared" si="0"/>
        <v>1067.53</v>
      </c>
      <c r="G4" s="32" t="s">
        <v>213</v>
      </c>
      <c r="H4" s="7"/>
      <c r="I4" s="7"/>
    </row>
    <row r="5" spans="1:9" ht="15.75" x14ac:dyDescent="0.25">
      <c r="B5" s="7" t="s">
        <v>218</v>
      </c>
      <c r="C5" s="29">
        <v>1</v>
      </c>
      <c r="D5" s="30" t="s">
        <v>217</v>
      </c>
      <c r="E5" s="33">
        <f>1073.98*0.5</f>
        <v>536.99</v>
      </c>
      <c r="F5" s="31">
        <f t="shared" si="0"/>
        <v>1073.98</v>
      </c>
      <c r="G5" s="32" t="s">
        <v>213</v>
      </c>
      <c r="H5" s="7"/>
      <c r="I5" s="7"/>
    </row>
    <row r="6" spans="1:9" ht="15.75" x14ac:dyDescent="0.25">
      <c r="B6" s="7" t="s">
        <v>219</v>
      </c>
      <c r="C6" s="29">
        <v>3</v>
      </c>
      <c r="D6" s="30" t="s">
        <v>217</v>
      </c>
      <c r="E6" s="33">
        <f>1075.4*0.5</f>
        <v>537.70000000000005</v>
      </c>
      <c r="F6" s="31">
        <f t="shared" si="0"/>
        <v>1075.4000000000001</v>
      </c>
      <c r="G6" s="32" t="s">
        <v>213</v>
      </c>
      <c r="H6" s="7"/>
      <c r="I6" s="7"/>
    </row>
    <row r="7" spans="1:9" ht="15.75" x14ac:dyDescent="0.25">
      <c r="B7" s="7" t="s">
        <v>220</v>
      </c>
      <c r="C7" s="29">
        <v>3</v>
      </c>
      <c r="D7" s="30" t="s">
        <v>217</v>
      </c>
      <c r="E7" s="33">
        <f>1084.3*0.5</f>
        <v>542.15</v>
      </c>
      <c r="F7" s="31">
        <f t="shared" si="0"/>
        <v>1084.3</v>
      </c>
      <c r="G7" s="32" t="s">
        <v>213</v>
      </c>
      <c r="H7" s="7"/>
      <c r="I7" s="7"/>
    </row>
    <row r="8" spans="1:9" ht="15.75" x14ac:dyDescent="0.25">
      <c r="B8" s="7" t="s">
        <v>221</v>
      </c>
      <c r="C8" s="29">
        <v>3</v>
      </c>
      <c r="D8" s="30" t="s">
        <v>217</v>
      </c>
      <c r="E8" s="33">
        <f>1078.36*0.5</f>
        <v>539.17999999999995</v>
      </c>
      <c r="F8" s="31">
        <f t="shared" si="0"/>
        <v>1078.3599999999999</v>
      </c>
      <c r="G8" s="32" t="s">
        <v>213</v>
      </c>
      <c r="H8" s="7"/>
      <c r="I8" s="7"/>
    </row>
    <row r="9" spans="1:9" ht="15.75" x14ac:dyDescent="0.25">
      <c r="B9" s="7" t="s">
        <v>222</v>
      </c>
      <c r="C9" s="29">
        <v>1</v>
      </c>
      <c r="D9" s="30" t="s">
        <v>217</v>
      </c>
      <c r="E9" s="33">
        <f>972.56*0.5</f>
        <v>486.28</v>
      </c>
      <c r="F9" s="31">
        <f t="shared" si="0"/>
        <v>972.56</v>
      </c>
      <c r="G9" s="32" t="s">
        <v>213</v>
      </c>
      <c r="H9" s="7"/>
      <c r="I9" s="7"/>
    </row>
    <row r="10" spans="1:9" ht="15.75" x14ac:dyDescent="0.25">
      <c r="B10" s="7" t="s">
        <v>223</v>
      </c>
      <c r="C10" s="29">
        <v>1</v>
      </c>
      <c r="D10" s="30" t="s">
        <v>224</v>
      </c>
      <c r="E10" s="33">
        <f>2089.93*0.5</f>
        <v>1044.9649999999999</v>
      </c>
      <c r="F10" s="33">
        <f>E10*2</f>
        <v>2089.9299999999998</v>
      </c>
      <c r="G10" s="32" t="s">
        <v>213</v>
      </c>
      <c r="H10" s="7"/>
      <c r="I10" s="7"/>
    </row>
    <row r="11" spans="1:9" ht="15.75" x14ac:dyDescent="0.25">
      <c r="B11" s="7" t="s">
        <v>225</v>
      </c>
      <c r="C11" s="29">
        <v>14</v>
      </c>
      <c r="D11" s="30" t="s">
        <v>217</v>
      </c>
      <c r="E11" s="33">
        <f>1170.14*0.5</f>
        <v>585.07000000000005</v>
      </c>
      <c r="F11" s="33">
        <f>E11*2</f>
        <v>1170.1400000000001</v>
      </c>
      <c r="G11" s="32" t="s">
        <v>213</v>
      </c>
      <c r="H11" s="7"/>
      <c r="I1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6522-4E0E-41AD-BDB2-0C2669EE9C88}">
  <dimension ref="B2:I2"/>
  <sheetViews>
    <sheetView workbookViewId="0">
      <selection activeCell="E7" sqref="E7"/>
    </sheetView>
  </sheetViews>
  <sheetFormatPr defaultRowHeight="15" x14ac:dyDescent="0.25"/>
  <cols>
    <col min="2" max="2" width="47.5703125" customWidth="1"/>
    <col min="3" max="4" width="41.5703125" customWidth="1"/>
    <col min="5" max="5" width="12.28515625" customWidth="1"/>
    <col min="6" max="6" width="17.28515625" customWidth="1"/>
    <col min="7" max="7" width="15.85546875" customWidth="1"/>
    <col min="8" max="9" width="41.5703125" customWidth="1"/>
  </cols>
  <sheetData>
    <row r="2" spans="2:9" ht="92.25" customHeight="1" x14ac:dyDescent="0.25">
      <c r="B2" s="7" t="s">
        <v>222</v>
      </c>
      <c r="C2" s="29">
        <v>1</v>
      </c>
      <c r="D2" s="84" t="s">
        <v>226</v>
      </c>
      <c r="E2" s="33">
        <f>972.56*0.5</f>
        <v>486.28</v>
      </c>
      <c r="F2" s="31">
        <f t="shared" ref="F2" si="0">E2*2</f>
        <v>972.56</v>
      </c>
      <c r="G2" s="32" t="s">
        <v>213</v>
      </c>
      <c r="H2" s="7"/>
      <c r="I2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CEF5D7AED64692CA71EE68D2BA05" ma:contentTypeVersion="14" ma:contentTypeDescription="Create a new document." ma:contentTypeScope="" ma:versionID="170f35c1cc9e82b42916a25bd42dd474">
  <xsd:schema xmlns:xsd="http://www.w3.org/2001/XMLSchema" xmlns:xs="http://www.w3.org/2001/XMLSchema" xmlns:p="http://schemas.microsoft.com/office/2006/metadata/properties" xmlns:ns2="0ece5e25-b936-444e-8e3a-b609f73c3d89" xmlns:ns3="6c62ec33-5e1c-42ee-8999-f7443ae377c6" targetNamespace="http://schemas.microsoft.com/office/2006/metadata/properties" ma:root="true" ma:fieldsID="6d01ce576ad0ae4273a374abcba59f61" ns2:_="" ns3:_="">
    <xsd:import namespace="0ece5e25-b936-444e-8e3a-b609f73c3d89"/>
    <xsd:import namespace="6c62ec33-5e1c-42ee-8999-f7443ae3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e5e25-b936-444e-8e3a-b609f73c3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22197b-e18c-4356-ac37-cb3523ece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2ec33-5e1c-42ee-8999-f7443ae377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cfa8b-bdac-4857-bbca-7450b4c659cc}" ma:internalName="TaxCatchAll" ma:showField="CatchAllData" ma:web="6c62ec33-5e1c-42ee-8999-f7443ae37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ce5e25-b936-444e-8e3a-b609f73c3d89">
      <Terms xmlns="http://schemas.microsoft.com/office/infopath/2007/PartnerControls"/>
    </lcf76f155ced4ddcb4097134ff3c332f>
    <TaxCatchAll xmlns="6c62ec33-5e1c-42ee-8999-f7443ae377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35BBC9-05E4-4D28-80AA-8951BC1A7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e5e25-b936-444e-8e3a-b609f73c3d89"/>
    <ds:schemaRef ds:uri="6c62ec33-5e1c-42ee-8999-f7443ae37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7A38D-31DA-4F84-A1F0-370931E860B2}">
  <ds:schemaRefs>
    <ds:schemaRef ds:uri="http://schemas.microsoft.com/office/2006/metadata/properties"/>
    <ds:schemaRef ds:uri="http://schemas.microsoft.com/office/infopath/2007/PartnerControls"/>
    <ds:schemaRef ds:uri="0ece5e25-b936-444e-8e3a-b609f73c3d89"/>
    <ds:schemaRef ds:uri="6c62ec33-5e1c-42ee-8999-f7443ae377c6"/>
  </ds:schemaRefs>
</ds:datastoreItem>
</file>

<file path=customXml/itemProps3.xml><?xml version="1.0" encoding="utf-8"?>
<ds:datastoreItem xmlns:ds="http://schemas.openxmlformats.org/officeDocument/2006/customXml" ds:itemID="{1ADB6C63-40F4-43AE-8042-655D5B7CAC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INICIO Steel</vt:lpstr>
      <vt:lpstr>INICIO Aluminum</vt:lpstr>
      <vt:lpstr>Aluminum Displays in Galt </vt:lpstr>
      <vt:lpstr>Aluminum Displays in Elk Grove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 Fletcher</dc:creator>
  <cp:keywords/>
  <dc:description/>
  <cp:lastModifiedBy>Kylie Fletcher</cp:lastModifiedBy>
  <cp:revision/>
  <dcterms:created xsi:type="dcterms:W3CDTF">2024-10-22T17:28:09Z</dcterms:created>
  <dcterms:modified xsi:type="dcterms:W3CDTF">2026-03-19T16:01:51Z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0x01010083A6CEF5D7AED64692CA71EE68D2BA05</vt:lpwstr>
  </property>
  <property fmtid="{D5CDD505-2E9C-101B-9397-08002B2CF9AE}" pid="3" name="MediaServiceImageTags">
    <vt:lpwstr/>
  </property>
</Properties>
</file>